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0515" windowHeight="10305" tabRatio="897"/>
  </bookViews>
  <sheets>
    <sheet name="Лист2" sheetId="211" r:id="rId1"/>
    <sheet name="Лист1" sheetId="210" state="hidden" r:id="rId2"/>
    <sheet name="P200002" sheetId="1" r:id="rId3"/>
    <sheet name="P200007" sheetId="3" r:id="rId4"/>
    <sheet name="P200013" sheetId="5" r:id="rId5"/>
    <sheet name="P200014" sheetId="6" r:id="rId6"/>
    <sheet name="P200015" sheetId="7" r:id="rId7"/>
    <sheet name="P200016" sheetId="8" r:id="rId8"/>
    <sheet name="P200017" sheetId="9" r:id="rId9"/>
    <sheet name="P200018" sheetId="10" r:id="rId10"/>
    <sheet name="P200019" sheetId="11" r:id="rId11"/>
    <sheet name="P200020" sheetId="12" r:id="rId12"/>
    <sheet name="P200022" sheetId="14" r:id="rId13"/>
    <sheet name="P200023" sheetId="15" r:id="rId14"/>
    <sheet name="P200024" sheetId="16" r:id="rId15"/>
    <sheet name="P200025" sheetId="17" r:id="rId16"/>
    <sheet name="P200026" sheetId="18" r:id="rId17"/>
    <sheet name="P200027" sheetId="19" r:id="rId18"/>
    <sheet name="P200028" sheetId="20" r:id="rId19"/>
    <sheet name="P200029" sheetId="21" r:id="rId20"/>
    <sheet name="P200031" sheetId="23" r:id="rId21"/>
    <sheet name="P200032" sheetId="24" r:id="rId22"/>
    <sheet name="P200033" sheetId="25" r:id="rId23"/>
    <sheet name="P200034" sheetId="26" r:id="rId24"/>
    <sheet name="P200035" sheetId="27" r:id="rId25"/>
    <sheet name="P200040" sheetId="32" r:id="rId26"/>
    <sheet name="P200041" sheetId="33" r:id="rId27"/>
    <sheet name="P200043" sheetId="35" r:id="rId28"/>
    <sheet name="P200044" sheetId="36" r:id="rId29"/>
    <sheet name="P200045" sheetId="37" r:id="rId30"/>
    <sheet name="P200046" sheetId="38" r:id="rId31"/>
    <sheet name="P200047" sheetId="39" r:id="rId32"/>
    <sheet name="P200049" sheetId="41" r:id="rId33"/>
    <sheet name="P200050" sheetId="42" r:id="rId34"/>
    <sheet name="P200052" sheetId="44" r:id="rId35"/>
    <sheet name="P200053" sheetId="45" r:id="rId36"/>
    <sheet name="P200054" sheetId="46" r:id="rId37"/>
    <sheet name="P200055" sheetId="47" r:id="rId38"/>
    <sheet name="P200056" sheetId="48" r:id="rId39"/>
    <sheet name="P200057" sheetId="49" r:id="rId40"/>
    <sheet name="P200058" sheetId="50" r:id="rId41"/>
    <sheet name="P200059" sheetId="51" r:id="rId42"/>
    <sheet name="P200065" sheetId="57" r:id="rId43"/>
    <sheet name="P200072" sheetId="64" r:id="rId44"/>
    <sheet name="P200074" sheetId="66" r:id="rId45"/>
    <sheet name="P200082" sheetId="73" r:id="rId46"/>
    <sheet name="P200083" sheetId="74" r:id="rId47"/>
    <sheet name="P200084" sheetId="75" r:id="rId48"/>
    <sheet name="P200085" sheetId="76" r:id="rId49"/>
    <sheet name="P200086" sheetId="77" r:id="rId50"/>
    <sheet name="P200087" sheetId="78" r:id="rId51"/>
    <sheet name="P200088" sheetId="79" r:id="rId52"/>
    <sheet name="P200089" sheetId="80" r:id="rId53"/>
    <sheet name="P200090" sheetId="81" r:id="rId54"/>
    <sheet name="P200095" sheetId="86" r:id="rId55"/>
    <sheet name="P200096" sheetId="87" r:id="rId56"/>
    <sheet name="P200104" sheetId="95" r:id="rId57"/>
    <sheet name="P200109" sheetId="100" r:id="rId58"/>
    <sheet name="P200110" sheetId="101" r:id="rId59"/>
    <sheet name="P200111" sheetId="102" r:id="rId60"/>
    <sheet name="P200112" sheetId="103" r:id="rId61"/>
    <sheet name="P200113" sheetId="104" r:id="rId62"/>
    <sheet name="P200115" sheetId="106" r:id="rId63"/>
    <sheet name="P200116" sheetId="107" r:id="rId64"/>
    <sheet name="P200117" sheetId="108" r:id="rId65"/>
    <sheet name="P200118" sheetId="109" r:id="rId66"/>
    <sheet name="P200119" sheetId="110" r:id="rId67"/>
    <sheet name="P200120" sheetId="111" r:id="rId68"/>
    <sheet name="P200122" sheetId="113" r:id="rId69"/>
    <sheet name="P200126" sheetId="117" r:id="rId70"/>
    <sheet name="P200135" sheetId="126" r:id="rId71"/>
    <sheet name="P200141" sheetId="132" r:id="rId72"/>
    <sheet name="P200173" sheetId="163" r:id="rId73"/>
    <sheet name="P200182" sheetId="172" r:id="rId74"/>
    <sheet name="P200208" sheetId="197" r:id="rId75"/>
    <sheet name="P200219" sheetId="208" r:id="rId76"/>
    <sheet name="P200220" sheetId="209" r:id="rId77"/>
  </sheets>
  <definedNames>
    <definedName name="_xlnm._FilterDatabase" localSheetId="1" hidden="1">Лист1!$D$6:$J$81</definedName>
    <definedName name="_xlnm.Print_Titles" localSheetId="2">'P200002'!$A:$B,'P200002'!$8:$9</definedName>
    <definedName name="_xlnm.Print_Titles" localSheetId="3">'P200007'!$A:$B,'P200007'!$8:$10</definedName>
    <definedName name="_xlnm.Print_Titles" localSheetId="4">'P200013'!$A:$B,'P200013'!$7:$9</definedName>
    <definedName name="_xlnm.Print_Titles" localSheetId="5">'P200014'!$A:$B,'P200014'!$7:$8</definedName>
    <definedName name="_xlnm.Print_Titles" localSheetId="6">'P200015'!$A:$B,'P200015'!$8:$9</definedName>
    <definedName name="_xlnm.Print_Titles" localSheetId="7">'P200016'!$A:$B,'P200016'!$8:$9</definedName>
    <definedName name="_xlnm.Print_Titles" localSheetId="8">'P200017'!$A:$B,'P200017'!$8:$10</definedName>
    <definedName name="_xlnm.Print_Titles" localSheetId="9">'P200018'!$A:$B,'P200018'!$8:$10</definedName>
    <definedName name="_xlnm.Print_Titles" localSheetId="10">'P200019'!$A:$B,'P200019'!$9:$11</definedName>
    <definedName name="_xlnm.Print_Titles" localSheetId="11">'P200020'!$A:$B,'P200020'!$8:$9</definedName>
    <definedName name="_xlnm.Print_Titles" localSheetId="12">'P200022'!$A:$B,'P200022'!$8:$10</definedName>
    <definedName name="_xlnm.Print_Titles" localSheetId="13">'P200023'!$A:$B,'P200023'!$8:$9</definedName>
    <definedName name="_xlnm.Print_Titles" localSheetId="14">'P200024'!$A:$B,'P200024'!$8:$9</definedName>
    <definedName name="_xlnm.Print_Titles" localSheetId="15">'P200025'!$A:$B,'P200025'!$9:$10</definedName>
    <definedName name="_xlnm.Print_Titles" localSheetId="16">'P200026'!$A:$B,'P200026'!$8:$9</definedName>
    <definedName name="_xlnm.Print_Titles" localSheetId="17">'P200027'!$A:$B,'P200027'!$8:$9</definedName>
    <definedName name="_xlnm.Print_Titles" localSheetId="18">'P200028'!$A:$B,'P200028'!$7:$9</definedName>
    <definedName name="_xlnm.Print_Titles" localSheetId="19">'P200029'!$A:$B,'P200029'!$8:$9</definedName>
    <definedName name="_xlnm.Print_Titles" localSheetId="20">'P200031'!$A:$B,'P200031'!$8:$9</definedName>
    <definedName name="_xlnm.Print_Titles" localSheetId="21">'P200032'!$A:$B,'P200032'!$8:$9</definedName>
    <definedName name="_xlnm.Print_Titles" localSheetId="22">'P200033'!$A:$B,'P200033'!$8:$11</definedName>
    <definedName name="_xlnm.Print_Titles" localSheetId="23">'P200034'!$A:$B,'P200034'!$8:$9</definedName>
    <definedName name="_xlnm.Print_Titles" localSheetId="24">'P200035'!$A:$B,'P200035'!$8:$9</definedName>
    <definedName name="_xlnm.Print_Titles" localSheetId="25">'P200040'!$A:$B,'P200040'!$8:$10</definedName>
    <definedName name="_xlnm.Print_Titles" localSheetId="26">'P200041'!$A:$B,'P200041'!$8:$11</definedName>
    <definedName name="_xlnm.Print_Titles" localSheetId="27">'P200043'!$A:$B,'P200043'!$8:$10</definedName>
    <definedName name="_xlnm.Print_Titles" localSheetId="28">'P200044'!$A:$B,'P200044'!$8:$10</definedName>
    <definedName name="_xlnm.Print_Titles" localSheetId="29">'P200045'!$A:$B,'P200045'!$8:$10</definedName>
    <definedName name="_xlnm.Print_Titles" localSheetId="30">'P200046'!$A:$B,'P200046'!$8:$10</definedName>
    <definedName name="_xlnm.Print_Titles" localSheetId="31">'P200047'!$A:$B,'P200047'!$8:$10</definedName>
    <definedName name="_xlnm.Print_Titles" localSheetId="32">'P200049'!$A:$B,'P200049'!$8:$11</definedName>
    <definedName name="_xlnm.Print_Titles" localSheetId="33">'P200050'!$A:$B,'P200050'!$9:$11</definedName>
    <definedName name="_xlnm.Print_Titles" localSheetId="34">'P200052'!$A:$B,'P200052'!$8:$10</definedName>
    <definedName name="_xlnm.Print_Titles" localSheetId="35">'P200053'!$A:$B,'P200053'!$8:$10</definedName>
    <definedName name="_xlnm.Print_Titles" localSheetId="36">'P200054'!$A:$B,'P200054'!$8:$9</definedName>
    <definedName name="_xlnm.Print_Titles" localSheetId="37">'P200055'!$A:$B,'P200055'!$8:$10</definedName>
    <definedName name="_xlnm.Print_Titles" localSheetId="38">'P200056'!$A:$B,'P200056'!$9:$10</definedName>
    <definedName name="_xlnm.Print_Titles" localSheetId="39">'P200057'!$A:$B,'P200057'!$7:$9</definedName>
    <definedName name="_xlnm.Print_Titles" localSheetId="40">'P200058'!$A:$B,'P200058'!$8:$9</definedName>
    <definedName name="_xlnm.Print_Titles" localSheetId="41">'P200059'!$A:$B,'P200059'!$9:$10</definedName>
    <definedName name="_xlnm.Print_Titles" localSheetId="42">'P200065'!$A:$B,'P200065'!$8:$10</definedName>
    <definedName name="_xlnm.Print_Titles" localSheetId="43">'P200072'!$A:$B,'P200072'!$8:$10</definedName>
    <definedName name="_xlnm.Print_Titles" localSheetId="44">'P200074'!$A:$B,'P200074'!$8:$10</definedName>
    <definedName name="_xlnm.Print_Titles" localSheetId="45">'P200082'!$A:$B,'P200082'!$8:$10</definedName>
    <definedName name="_xlnm.Print_Titles" localSheetId="46">'P200083'!$A:$B,'P200083'!$8:$11</definedName>
    <definedName name="_xlnm.Print_Titles" localSheetId="47">'P200084'!$A:$B,'P200084'!$8:$11</definedName>
    <definedName name="_xlnm.Print_Titles" localSheetId="48">'P200085'!$A:$B,'P200085'!$8:$11</definedName>
    <definedName name="_xlnm.Print_Titles" localSheetId="49">'P200086'!$A:$B,'P200086'!$7:$8</definedName>
    <definedName name="_xlnm.Print_Titles" localSheetId="50">'P200087'!$A:$B,'P200087'!$8:$9</definedName>
    <definedName name="_xlnm.Print_Titles" localSheetId="51">'P200088'!$A:$B,'P200088'!$8:$9</definedName>
    <definedName name="_xlnm.Print_Titles" localSheetId="52">'P200089'!$A:$B,'P200089'!$7:$9</definedName>
    <definedName name="_xlnm.Print_Titles" localSheetId="53">'P200090'!$A:$B,'P200090'!$9:$10</definedName>
    <definedName name="_xlnm.Print_Titles" localSheetId="54">'P200095'!$A:$B,'P200095'!$8:$9</definedName>
    <definedName name="_xlnm.Print_Titles" localSheetId="55">'P200096'!$A:$B,'P200096'!$7:$8</definedName>
    <definedName name="_xlnm.Print_Titles" localSheetId="56">'P200104'!$A:$B,'P200104'!$9:$11</definedName>
    <definedName name="_xlnm.Print_Titles" localSheetId="57">'P200109'!$A:$B,'P200109'!$8:$9</definedName>
    <definedName name="_xlnm.Print_Titles" localSheetId="58">'P200110'!$A:$B,'P200110'!$8:$9</definedName>
    <definedName name="_xlnm.Print_Titles" localSheetId="59">'P200111'!$A:$B,'P200111'!$7:$8</definedName>
    <definedName name="_xlnm.Print_Titles" localSheetId="60">'P200112'!$A:$B,'P200112'!$7:$8</definedName>
    <definedName name="_xlnm.Print_Titles" localSheetId="61">'P200113'!$A:$B,'P200113'!$7:$9</definedName>
    <definedName name="_xlnm.Print_Titles" localSheetId="62">'P200115'!$A:$B,'P200115'!$8:$9</definedName>
    <definedName name="_xlnm.Print_Titles" localSheetId="63">'P200116'!$A:$B,'P200116'!$9:$10</definedName>
    <definedName name="_xlnm.Print_Titles" localSheetId="64">'P200117'!$A:$B,'P200117'!$8:$10</definedName>
    <definedName name="_xlnm.Print_Titles" localSheetId="65">'P200118'!$A:$B,'P200118'!$8:$11</definedName>
    <definedName name="_xlnm.Print_Titles" localSheetId="66">'P200119'!$A:$B,'P200119'!$8:$10</definedName>
    <definedName name="_xlnm.Print_Titles" localSheetId="67">'P200120'!$A:$B,'P200120'!$7:$9</definedName>
    <definedName name="_xlnm.Print_Titles" localSheetId="68">'P200122'!$A:$B,'P200122'!$8:$10</definedName>
    <definedName name="_xlnm.Print_Titles" localSheetId="69">'P200126'!$A:$B,'P200126'!$9:$11</definedName>
    <definedName name="_xlnm.Print_Titles" localSheetId="70">'P200135'!$A:$B,'P200135'!$7:$9</definedName>
    <definedName name="_xlnm.Print_Titles" localSheetId="71">'P200141'!$A:$B,'P200141'!$7:$8</definedName>
    <definedName name="_xlnm.Print_Titles" localSheetId="72">'P200173'!$A:$B,'P200173'!$8:$10</definedName>
    <definedName name="_xlnm.Print_Titles" localSheetId="73">'P200182'!$A:$B,'P200182'!$8:$9</definedName>
    <definedName name="_xlnm.Print_Titles" localSheetId="74">'P200208'!$A:$B,'P200208'!$8:$9</definedName>
    <definedName name="_xlnm.Print_Titles" localSheetId="75">'P200219'!$A:$B,'P200219'!$7:$8</definedName>
    <definedName name="_xlnm.Print_Titles" localSheetId="76">'P200220'!$A:$B,'P200220'!$7:$8</definedName>
  </definedNames>
  <calcPr calcId="145621"/>
</workbook>
</file>

<file path=xl/calcChain.xml><?xml version="1.0" encoding="utf-8"?>
<calcChain xmlns="http://schemas.openxmlformats.org/spreadsheetml/2006/main">
  <c r="D4" i="211" l="1"/>
  <c r="D5" i="211"/>
  <c r="D6" i="211"/>
  <c r="D7" i="211"/>
  <c r="D8" i="211"/>
  <c r="D9" i="211"/>
  <c r="D10" i="211"/>
  <c r="D11" i="211"/>
  <c r="D12" i="211"/>
  <c r="D13" i="211"/>
  <c r="D14" i="211"/>
  <c r="D15" i="211"/>
  <c r="D16" i="211"/>
  <c r="D17" i="211"/>
  <c r="D18" i="211"/>
  <c r="D19" i="211"/>
  <c r="D20" i="211"/>
  <c r="D21" i="211"/>
  <c r="D22" i="211"/>
  <c r="D23" i="211"/>
  <c r="D24" i="211"/>
  <c r="D25" i="211"/>
  <c r="D26" i="211"/>
  <c r="D27" i="211"/>
  <c r="D28" i="211"/>
  <c r="D29" i="211"/>
  <c r="D30" i="211"/>
  <c r="D31" i="211"/>
  <c r="D32" i="211"/>
  <c r="D33" i="211"/>
  <c r="D34" i="211"/>
  <c r="D35" i="211"/>
  <c r="D36" i="211"/>
  <c r="D37" i="211"/>
  <c r="D38" i="211"/>
  <c r="D39" i="211"/>
  <c r="D40" i="211"/>
  <c r="D41" i="211"/>
  <c r="D42" i="211"/>
  <c r="D43" i="211"/>
  <c r="D44" i="211"/>
  <c r="D45" i="211"/>
  <c r="D46" i="211"/>
  <c r="D47" i="211"/>
  <c r="D48" i="211"/>
  <c r="D49" i="211"/>
  <c r="D50" i="211"/>
  <c r="D51" i="211"/>
  <c r="D52" i="211"/>
  <c r="D53" i="211"/>
  <c r="D54" i="211"/>
  <c r="D55" i="211"/>
  <c r="D56" i="211"/>
  <c r="D57" i="211"/>
  <c r="D58" i="211"/>
  <c r="D59" i="211"/>
  <c r="D60" i="211"/>
  <c r="D61" i="211"/>
  <c r="D62" i="211"/>
  <c r="D63" i="211"/>
  <c r="D64" i="211"/>
  <c r="D65" i="211"/>
  <c r="D66" i="211"/>
  <c r="D67" i="211"/>
  <c r="D68" i="211"/>
  <c r="D69" i="211"/>
  <c r="D70" i="211"/>
  <c r="D71" i="211"/>
  <c r="D72" i="211"/>
  <c r="D73" i="211"/>
  <c r="D74" i="211"/>
  <c r="D75" i="211"/>
  <c r="D76" i="211"/>
  <c r="D77" i="211"/>
  <c r="D3" i="211"/>
  <c r="H8" i="210"/>
  <c r="H9" i="210"/>
  <c r="H10" i="210"/>
  <c r="H11" i="210"/>
  <c r="H12" i="210"/>
  <c r="H13" i="210"/>
  <c r="H14" i="210"/>
  <c r="H15" i="210"/>
  <c r="H16" i="210"/>
  <c r="H17" i="210"/>
  <c r="H18" i="210"/>
  <c r="H19" i="210"/>
  <c r="H20" i="210"/>
  <c r="H21" i="210"/>
  <c r="H22" i="210"/>
  <c r="H23" i="210"/>
  <c r="H24" i="210"/>
  <c r="H25" i="210"/>
  <c r="H26" i="210"/>
  <c r="H27" i="210"/>
  <c r="H28" i="210"/>
  <c r="H29" i="210"/>
  <c r="H30" i="210"/>
  <c r="H31" i="210"/>
  <c r="H32" i="210"/>
  <c r="H33" i="210"/>
  <c r="H34" i="210"/>
  <c r="H35" i="210"/>
  <c r="H36" i="210"/>
  <c r="H37" i="210"/>
  <c r="H38" i="210"/>
  <c r="H39" i="210"/>
  <c r="H40" i="210"/>
  <c r="H41" i="210"/>
  <c r="H42" i="210"/>
  <c r="H43" i="210"/>
  <c r="H44" i="210"/>
  <c r="H45" i="210"/>
  <c r="H46" i="210"/>
  <c r="H47" i="210"/>
  <c r="H48" i="210"/>
  <c r="H49" i="210"/>
  <c r="H50" i="210"/>
  <c r="H51" i="210"/>
  <c r="H52" i="210"/>
  <c r="H53" i="210"/>
  <c r="H54" i="210"/>
  <c r="H55" i="210"/>
  <c r="H56" i="210"/>
  <c r="H57" i="210"/>
  <c r="H58" i="210"/>
  <c r="H59" i="210"/>
  <c r="H60" i="210"/>
  <c r="H61" i="210"/>
  <c r="H62" i="210"/>
  <c r="H63" i="210"/>
  <c r="H64" i="210"/>
  <c r="H65" i="210"/>
  <c r="H66" i="210"/>
  <c r="H67" i="210"/>
  <c r="H68" i="210"/>
  <c r="H69" i="210"/>
  <c r="H70" i="210"/>
  <c r="H71" i="210"/>
  <c r="H72" i="210"/>
  <c r="H73" i="210"/>
  <c r="H74" i="210"/>
  <c r="H75" i="210"/>
  <c r="H76" i="210"/>
  <c r="H77" i="210"/>
  <c r="H78" i="210"/>
  <c r="H79" i="210"/>
  <c r="H80" i="210"/>
  <c r="H81" i="210"/>
  <c r="H7" i="210"/>
  <c r="G8" i="210"/>
  <c r="G9" i="210"/>
  <c r="G10" i="210"/>
  <c r="G11" i="210"/>
  <c r="G12" i="210"/>
  <c r="G13" i="210"/>
  <c r="G14" i="210"/>
  <c r="G15" i="210"/>
  <c r="G16" i="210"/>
  <c r="G17" i="210"/>
  <c r="G18" i="210"/>
  <c r="G19" i="210"/>
  <c r="G20" i="210"/>
  <c r="G21" i="210"/>
  <c r="G22" i="210"/>
  <c r="G23" i="210"/>
  <c r="G24" i="210"/>
  <c r="G25" i="210"/>
  <c r="G26" i="210"/>
  <c r="G27" i="210"/>
  <c r="G28" i="210"/>
  <c r="G29" i="210"/>
  <c r="G30" i="210"/>
  <c r="G31" i="210"/>
  <c r="G32" i="210"/>
  <c r="G33" i="210"/>
  <c r="G34" i="210"/>
  <c r="G35" i="210"/>
  <c r="G36" i="210"/>
  <c r="G37" i="210"/>
  <c r="G38" i="210"/>
  <c r="G39" i="210"/>
  <c r="G40" i="210"/>
  <c r="G41" i="210"/>
  <c r="G42" i="210"/>
  <c r="G43" i="210"/>
  <c r="G44" i="210"/>
  <c r="G45" i="210"/>
  <c r="G46" i="210"/>
  <c r="G47" i="210"/>
  <c r="G48" i="210"/>
  <c r="G49" i="210"/>
  <c r="G50" i="210"/>
  <c r="G51" i="210"/>
  <c r="G52" i="210"/>
  <c r="G53" i="210"/>
  <c r="G54" i="210"/>
  <c r="G55" i="210"/>
  <c r="G56" i="210"/>
  <c r="G57" i="210"/>
  <c r="G58" i="210"/>
  <c r="G59" i="210"/>
  <c r="G60" i="210"/>
  <c r="G61" i="210"/>
  <c r="G62" i="210"/>
  <c r="G63" i="210"/>
  <c r="G64" i="210"/>
  <c r="G65" i="210"/>
  <c r="G66" i="210"/>
  <c r="G67" i="210"/>
  <c r="G68" i="210"/>
  <c r="G69" i="210"/>
  <c r="G70" i="210"/>
  <c r="G71" i="210"/>
  <c r="G72" i="210"/>
  <c r="G73" i="210"/>
  <c r="G74" i="210"/>
  <c r="G75" i="210"/>
  <c r="G76" i="210"/>
  <c r="G77" i="210"/>
  <c r="G78" i="210"/>
  <c r="G79" i="210"/>
  <c r="G80" i="210"/>
  <c r="G81" i="210"/>
  <c r="G7" i="210"/>
  <c r="H6" i="210"/>
  <c r="G6" i="210"/>
  <c r="D10" i="208" l="1"/>
  <c r="D11" i="208"/>
  <c r="D12" i="208"/>
  <c r="D13" i="208"/>
  <c r="D14" i="208"/>
  <c r="D15" i="208"/>
  <c r="D16" i="208"/>
  <c r="D17" i="208"/>
  <c r="D18" i="208"/>
  <c r="D9" i="208"/>
  <c r="D11" i="172"/>
  <c r="D12" i="172"/>
  <c r="D13" i="172"/>
  <c r="D14" i="172"/>
  <c r="D15" i="172"/>
  <c r="D16" i="172"/>
  <c r="D17" i="172"/>
  <c r="D18" i="172"/>
  <c r="D19" i="172"/>
  <c r="D20" i="172"/>
  <c r="D21" i="172"/>
  <c r="D22" i="172"/>
  <c r="D23" i="172"/>
  <c r="D24" i="172"/>
  <c r="D25" i="172"/>
  <c r="D26" i="172"/>
  <c r="D27" i="172"/>
  <c r="D28" i="172"/>
  <c r="D29" i="172"/>
  <c r="D30" i="172"/>
  <c r="D31" i="172"/>
  <c r="D32" i="172"/>
  <c r="D33" i="172"/>
  <c r="D34" i="172"/>
  <c r="D35" i="172"/>
  <c r="D36" i="172"/>
  <c r="D37" i="172"/>
  <c r="D38" i="172"/>
  <c r="D39" i="172"/>
  <c r="D40" i="172"/>
  <c r="D41" i="172"/>
  <c r="D42" i="172"/>
  <c r="D43" i="172"/>
  <c r="D44" i="172"/>
  <c r="D45" i="172"/>
  <c r="D46" i="172"/>
  <c r="D47" i="172"/>
  <c r="D48" i="172"/>
  <c r="D49" i="172"/>
  <c r="D50" i="172"/>
  <c r="D51" i="172"/>
  <c r="D52" i="172"/>
  <c r="D53" i="172"/>
  <c r="D54" i="172"/>
  <c r="D55" i="172"/>
  <c r="D56" i="172"/>
  <c r="D57" i="172"/>
  <c r="D58" i="172"/>
  <c r="D59" i="172"/>
  <c r="D60" i="172"/>
  <c r="D61" i="172"/>
  <c r="D62" i="172"/>
  <c r="D63" i="172"/>
  <c r="D64" i="172"/>
  <c r="D65" i="172"/>
  <c r="D66" i="172"/>
  <c r="D67" i="172"/>
  <c r="D68" i="172"/>
  <c r="D69" i="172"/>
  <c r="D70" i="172"/>
  <c r="D71" i="172"/>
  <c r="D72" i="172"/>
  <c r="D73" i="172"/>
  <c r="D74" i="172"/>
  <c r="D75" i="172"/>
  <c r="D76" i="172"/>
  <c r="D77" i="172"/>
  <c r="D78" i="172"/>
  <c r="D79" i="172"/>
  <c r="D80" i="172"/>
  <c r="D81" i="172"/>
  <c r="D82" i="172"/>
  <c r="D83" i="172"/>
  <c r="D84" i="172"/>
  <c r="D85" i="172"/>
  <c r="D86" i="172"/>
  <c r="D87" i="172"/>
  <c r="D88" i="172"/>
  <c r="D89" i="172"/>
  <c r="D90" i="172"/>
  <c r="D91" i="172"/>
  <c r="D92" i="172"/>
  <c r="D93" i="172"/>
  <c r="D10" i="172"/>
  <c r="F10" i="132"/>
  <c r="F11" i="132"/>
  <c r="F12" i="132"/>
  <c r="F13" i="132"/>
  <c r="F14" i="132"/>
  <c r="F15" i="132"/>
  <c r="F16" i="132"/>
  <c r="F17" i="132"/>
  <c r="F18" i="132"/>
  <c r="F19" i="132"/>
  <c r="F20" i="132"/>
  <c r="F21" i="132"/>
  <c r="F22" i="132"/>
  <c r="F23" i="132"/>
  <c r="F24" i="132"/>
  <c r="F25" i="132"/>
  <c r="F26" i="132"/>
  <c r="F27" i="132"/>
  <c r="F28" i="132"/>
  <c r="F29" i="132"/>
  <c r="F30" i="132"/>
  <c r="F31" i="132"/>
  <c r="F32" i="132"/>
  <c r="F33" i="132"/>
  <c r="F34" i="132"/>
  <c r="F35" i="132"/>
  <c r="F36" i="132"/>
  <c r="F37" i="132"/>
  <c r="F38" i="132"/>
  <c r="F39" i="132"/>
  <c r="F40" i="132"/>
  <c r="F41" i="132"/>
  <c r="F42" i="132"/>
  <c r="F43" i="132"/>
  <c r="F44" i="132"/>
  <c r="F45" i="132"/>
  <c r="F46" i="132"/>
  <c r="F47" i="132"/>
  <c r="F48" i="132"/>
  <c r="F49" i="132"/>
  <c r="F50" i="132"/>
  <c r="F51" i="132"/>
  <c r="F52" i="132"/>
  <c r="F53" i="132"/>
  <c r="F54" i="132"/>
  <c r="F55" i="132"/>
  <c r="F56" i="132"/>
  <c r="F57" i="132"/>
  <c r="F58" i="132"/>
  <c r="F59" i="132"/>
  <c r="F60" i="132"/>
  <c r="F61" i="132"/>
  <c r="F62" i="132"/>
  <c r="F63" i="132"/>
  <c r="F64" i="132"/>
  <c r="F65" i="132"/>
  <c r="F66" i="132"/>
  <c r="F67" i="132"/>
  <c r="F68" i="132"/>
  <c r="F69" i="132"/>
  <c r="F70" i="132"/>
  <c r="F71" i="132"/>
  <c r="F72" i="132"/>
  <c r="F73" i="132"/>
  <c r="F74" i="132"/>
  <c r="F75" i="132"/>
  <c r="F76" i="132"/>
  <c r="F77" i="132"/>
  <c r="F78" i="132"/>
  <c r="F79" i="132"/>
  <c r="F80" i="132"/>
  <c r="F81" i="132"/>
  <c r="F82" i="132"/>
  <c r="F83" i="132"/>
  <c r="F84" i="132"/>
  <c r="F85" i="132"/>
  <c r="F86" i="132"/>
  <c r="F87" i="132"/>
  <c r="F88" i="132"/>
  <c r="F89" i="132"/>
  <c r="F90" i="132"/>
  <c r="F91" i="132"/>
  <c r="F92" i="132"/>
  <c r="F93" i="132"/>
  <c r="F94" i="132"/>
  <c r="F95" i="132"/>
  <c r="F96" i="132"/>
  <c r="F9" i="132"/>
  <c r="D10" i="132"/>
  <c r="D11" i="132"/>
  <c r="D12" i="132"/>
  <c r="D13" i="132"/>
  <c r="D14" i="132"/>
  <c r="D15" i="132"/>
  <c r="D16" i="132"/>
  <c r="D17" i="132"/>
  <c r="D18" i="132"/>
  <c r="D19" i="132"/>
  <c r="D20" i="132"/>
  <c r="D21" i="132"/>
  <c r="D22" i="132"/>
  <c r="D23" i="132"/>
  <c r="D24" i="132"/>
  <c r="D25" i="132"/>
  <c r="D26" i="132"/>
  <c r="D27" i="132"/>
  <c r="D28" i="132"/>
  <c r="D29" i="132"/>
  <c r="D30" i="132"/>
  <c r="D31" i="132"/>
  <c r="D32" i="132"/>
  <c r="D33" i="132"/>
  <c r="D34" i="132"/>
  <c r="D35" i="132"/>
  <c r="D36" i="132"/>
  <c r="D37" i="132"/>
  <c r="D38" i="132"/>
  <c r="D39" i="132"/>
  <c r="D40" i="132"/>
  <c r="D41" i="132"/>
  <c r="D42" i="132"/>
  <c r="D43" i="132"/>
  <c r="D44" i="132"/>
  <c r="D45" i="132"/>
  <c r="D46" i="132"/>
  <c r="D47" i="132"/>
  <c r="D48" i="132"/>
  <c r="D49" i="132"/>
  <c r="D50" i="132"/>
  <c r="D51" i="132"/>
  <c r="D52" i="132"/>
  <c r="D53" i="132"/>
  <c r="D54" i="132"/>
  <c r="D55" i="132"/>
  <c r="D56" i="132"/>
  <c r="D57" i="132"/>
  <c r="D58" i="132"/>
  <c r="D59" i="132"/>
  <c r="D60" i="132"/>
  <c r="D61" i="132"/>
  <c r="D62" i="132"/>
  <c r="D63" i="132"/>
  <c r="D64" i="132"/>
  <c r="D65" i="132"/>
  <c r="D66" i="132"/>
  <c r="D67" i="132"/>
  <c r="D68" i="132"/>
  <c r="D69" i="132"/>
  <c r="D70" i="132"/>
  <c r="D71" i="132"/>
  <c r="D72" i="132"/>
  <c r="D73" i="132"/>
  <c r="D74" i="132"/>
  <c r="D75" i="132"/>
  <c r="D76" i="132"/>
  <c r="D77" i="132"/>
  <c r="D78" i="132"/>
  <c r="D79" i="132"/>
  <c r="D80" i="132"/>
  <c r="D81" i="132"/>
  <c r="D82" i="132"/>
  <c r="D83" i="132"/>
  <c r="D84" i="132"/>
  <c r="D85" i="132"/>
  <c r="D86" i="132"/>
  <c r="D87" i="132"/>
  <c r="D88" i="132"/>
  <c r="D89" i="132"/>
  <c r="D90" i="132"/>
  <c r="D91" i="132"/>
  <c r="D92" i="132"/>
  <c r="D93" i="132"/>
  <c r="D94" i="132"/>
  <c r="D95" i="132"/>
  <c r="D96" i="132"/>
  <c r="D9" i="132"/>
  <c r="H10" i="132"/>
  <c r="H11" i="132"/>
  <c r="H12" i="132"/>
  <c r="H13" i="132"/>
  <c r="H14" i="132"/>
  <c r="H15" i="132"/>
  <c r="H16" i="132"/>
  <c r="H17" i="132"/>
  <c r="H18" i="132"/>
  <c r="H19" i="132"/>
  <c r="H20" i="132"/>
  <c r="H21" i="132"/>
  <c r="H22" i="132"/>
  <c r="H23" i="132"/>
  <c r="H24" i="132"/>
  <c r="H25" i="132"/>
  <c r="H26" i="132"/>
  <c r="H27" i="132"/>
  <c r="H28" i="132"/>
  <c r="H29" i="132"/>
  <c r="H30" i="132"/>
  <c r="H31" i="132"/>
  <c r="H32" i="132"/>
  <c r="H33" i="132"/>
  <c r="H34" i="132"/>
  <c r="H35" i="132"/>
  <c r="H36" i="132"/>
  <c r="H37" i="132"/>
  <c r="H38" i="132"/>
  <c r="H39" i="132"/>
  <c r="H40" i="132"/>
  <c r="H41" i="132"/>
  <c r="H42" i="132"/>
  <c r="H43" i="132"/>
  <c r="H44" i="132"/>
  <c r="H45" i="132"/>
  <c r="H46" i="132"/>
  <c r="H47" i="132"/>
  <c r="H48" i="132"/>
  <c r="H49" i="132"/>
  <c r="H50" i="132"/>
  <c r="H51" i="132"/>
  <c r="H52" i="132"/>
  <c r="H53" i="132"/>
  <c r="H54" i="132"/>
  <c r="H55" i="132"/>
  <c r="H56" i="132"/>
  <c r="H57" i="132"/>
  <c r="H58" i="132"/>
  <c r="H59" i="132"/>
  <c r="H60" i="132"/>
  <c r="H61" i="132"/>
  <c r="H62" i="132"/>
  <c r="H63" i="132"/>
  <c r="H64" i="132"/>
  <c r="H65" i="132"/>
  <c r="H66" i="132"/>
  <c r="H67" i="132"/>
  <c r="H68" i="132"/>
  <c r="H69" i="132"/>
  <c r="H70" i="132"/>
  <c r="H71" i="132"/>
  <c r="H72" i="132"/>
  <c r="H73" i="132"/>
  <c r="H74" i="132"/>
  <c r="H75" i="132"/>
  <c r="H76" i="132"/>
  <c r="H77" i="132"/>
  <c r="H78" i="132"/>
  <c r="H79" i="132"/>
  <c r="H80" i="132"/>
  <c r="H81" i="132"/>
  <c r="H82" i="132"/>
  <c r="H83" i="132"/>
  <c r="H84" i="132"/>
  <c r="H85" i="132"/>
  <c r="H86" i="132"/>
  <c r="H87" i="132"/>
  <c r="H88" i="132"/>
  <c r="H89" i="132"/>
  <c r="H90" i="132"/>
  <c r="H91" i="132"/>
  <c r="H92" i="132"/>
  <c r="H93" i="132"/>
  <c r="H94" i="132"/>
  <c r="H95" i="132"/>
  <c r="H96" i="132"/>
  <c r="H9" i="132"/>
  <c r="E12" i="110"/>
  <c r="E13" i="110"/>
  <c r="E14" i="110"/>
  <c r="E15" i="110"/>
  <c r="E16" i="110"/>
  <c r="E17" i="110"/>
  <c r="E18" i="110"/>
  <c r="E19" i="110"/>
  <c r="E20" i="110"/>
  <c r="E21" i="110"/>
  <c r="E22" i="110"/>
  <c r="E23" i="110"/>
  <c r="E24" i="110"/>
  <c r="E25" i="110"/>
  <c r="E26" i="110"/>
  <c r="E27" i="110"/>
  <c r="E28" i="110"/>
  <c r="E29" i="110"/>
  <c r="E30" i="110"/>
  <c r="E31" i="110"/>
  <c r="E32" i="110"/>
  <c r="E33" i="110"/>
  <c r="E34" i="110"/>
  <c r="E35" i="110"/>
  <c r="E36" i="110"/>
  <c r="E37" i="110"/>
  <c r="E38" i="110"/>
  <c r="E39" i="110"/>
  <c r="E40" i="110"/>
  <c r="E41" i="110"/>
  <c r="E42" i="110"/>
  <c r="E43" i="110"/>
  <c r="E44" i="110"/>
  <c r="E45" i="110"/>
  <c r="E46" i="110"/>
  <c r="E47" i="110"/>
  <c r="E48" i="110"/>
  <c r="E49" i="110"/>
  <c r="E50" i="110"/>
  <c r="E51" i="110"/>
  <c r="E52" i="110"/>
  <c r="E53" i="110"/>
  <c r="E54" i="110"/>
  <c r="E55" i="110"/>
  <c r="E56" i="110"/>
  <c r="E57" i="110"/>
  <c r="E58" i="110"/>
  <c r="E59" i="110"/>
  <c r="E60" i="110"/>
  <c r="E61" i="110"/>
  <c r="E62" i="110"/>
  <c r="E63" i="110"/>
  <c r="E64" i="110"/>
  <c r="E65" i="110"/>
  <c r="E66" i="110"/>
  <c r="E67" i="110"/>
  <c r="E68" i="110"/>
  <c r="E69" i="110"/>
  <c r="E70" i="110"/>
  <c r="E71" i="110"/>
  <c r="E72" i="110"/>
  <c r="E73" i="110"/>
  <c r="E74" i="110"/>
  <c r="E75" i="110"/>
  <c r="E76" i="110"/>
  <c r="E77" i="110"/>
  <c r="E78" i="110"/>
  <c r="E79" i="110"/>
  <c r="E80" i="110"/>
  <c r="E81" i="110"/>
  <c r="E82" i="110"/>
  <c r="E83" i="110"/>
  <c r="E84" i="110"/>
  <c r="E85" i="110"/>
  <c r="E86" i="110"/>
  <c r="E87" i="110"/>
  <c r="E88" i="110"/>
  <c r="E89" i="110"/>
  <c r="E11" i="110"/>
  <c r="D11" i="107"/>
  <c r="D10" i="106"/>
  <c r="D12" i="20"/>
  <c r="D13" i="20"/>
  <c r="D14" i="20"/>
  <c r="D10" i="20"/>
  <c r="D11" i="20"/>
  <c r="F10" i="18"/>
  <c r="E57" i="210"/>
  <c r="E59" i="210"/>
  <c r="E61" i="210"/>
  <c r="E63" i="210"/>
  <c r="E65" i="210"/>
  <c r="E67" i="210"/>
  <c r="E69" i="210"/>
  <c r="E71" i="210"/>
  <c r="E73" i="210"/>
  <c r="E75" i="210"/>
  <c r="E77" i="210"/>
  <c r="E79" i="210"/>
  <c r="E81" i="210"/>
  <c r="E58" i="210"/>
  <c r="E60" i="210"/>
  <c r="E62" i="210"/>
  <c r="E64" i="210"/>
  <c r="E66" i="210"/>
  <c r="E68" i="210"/>
  <c r="E70" i="210"/>
  <c r="E72" i="210"/>
  <c r="E74" i="210"/>
  <c r="E76" i="210"/>
  <c r="E78" i="210"/>
  <c r="E80" i="210"/>
  <c r="E31" i="210"/>
  <c r="E33" i="210"/>
  <c r="E35" i="210"/>
  <c r="E37" i="210"/>
  <c r="E39" i="210"/>
  <c r="E41" i="210"/>
  <c r="E43" i="210"/>
  <c r="E45" i="210"/>
  <c r="E47" i="210"/>
  <c r="E49" i="210"/>
  <c r="E51" i="210"/>
  <c r="E53" i="210"/>
  <c r="E55" i="210"/>
  <c r="E32" i="210"/>
  <c r="E34" i="210"/>
  <c r="E36" i="210"/>
  <c r="E38" i="210"/>
  <c r="E40" i="210"/>
  <c r="E42" i="210"/>
  <c r="E44" i="210"/>
  <c r="E46" i="210"/>
  <c r="E48" i="210"/>
  <c r="E50" i="210"/>
  <c r="E52" i="210"/>
  <c r="E54" i="210"/>
  <c r="E56" i="210"/>
  <c r="E7" i="210"/>
  <c r="E9" i="210"/>
  <c r="E11" i="210"/>
  <c r="E13" i="210"/>
  <c r="E15" i="210"/>
  <c r="E17" i="210"/>
  <c r="E19" i="210"/>
  <c r="E21" i="210"/>
  <c r="E23" i="210"/>
  <c r="E25" i="210"/>
  <c r="E27" i="210"/>
  <c r="E29" i="210"/>
  <c r="E6" i="210"/>
  <c r="E8" i="210"/>
  <c r="E10" i="210"/>
  <c r="E12" i="210"/>
  <c r="E14" i="210"/>
  <c r="E16" i="210"/>
  <c r="E18" i="210"/>
  <c r="E20" i="210"/>
  <c r="E22" i="210"/>
  <c r="E24" i="210"/>
  <c r="E26" i="210"/>
  <c r="E28" i="210"/>
  <c r="E30" i="210"/>
  <c r="E5" i="210"/>
</calcChain>
</file>

<file path=xl/sharedStrings.xml><?xml version="1.0" encoding="utf-8"?>
<sst xmlns="http://schemas.openxmlformats.org/spreadsheetml/2006/main" count="2846" uniqueCount="1318">
  <si>
    <t>Дата друку: 15.08.2018 13:05:09</t>
  </si>
  <si>
    <t>P20 - Показники до форми 20</t>
  </si>
  <si>
    <t>P20                     ПОКАЗНИКИ                    Форма 20 табл.2100,2512</t>
  </si>
  <si>
    <t>P200002                        працi лiкарiв</t>
  </si>
  <si>
    <t>Рік: 2017</t>
  </si>
  <si>
    <t>Розріз: (0) 0 Форма у цiлому</t>
  </si>
  <si>
    <t>Область: (5) ДОНЕЦЬКА ОБЛАСТЬ</t>
  </si>
  <si>
    <t>№ п/п</t>
  </si>
  <si>
    <t>А</t>
  </si>
  <si>
    <t>Найменування</t>
  </si>
  <si>
    <t>Б</t>
  </si>
  <si>
    <t>Питома  вага профiлак- тичних вiдвi -дувань</t>
  </si>
  <si>
    <t>Охоплен. населен. оглядами  на тубер- кульоз</t>
  </si>
  <si>
    <t>Дата друку: 15.08.2018 13:05:16</t>
  </si>
  <si>
    <t>P20                     ПОКАЗНИКИ                         Форма 20 табл.4500</t>
  </si>
  <si>
    <t>P200007         дiяльностi паталогоанатомiчного вiддiлення</t>
  </si>
  <si>
    <t>Питома  вага  розтинiв  померлих  в  стацiонарах</t>
  </si>
  <si>
    <t>всьго</t>
  </si>
  <si>
    <t>в тому числi - дiтей</t>
  </si>
  <si>
    <t>з них: дiтей до 1 року</t>
  </si>
  <si>
    <t>абсолютні числа</t>
  </si>
  <si>
    <t>показник</t>
  </si>
  <si>
    <t>Дата друку: 15.08.2018 13:05:25</t>
  </si>
  <si>
    <t>P200013.          Вікова структура померлих дітей в стаціонарах</t>
  </si>
  <si>
    <t>Віком 0-17 років серед усіх померлих</t>
  </si>
  <si>
    <t>Першого року життя серед померлих віком 0-17 років</t>
  </si>
  <si>
    <t>Віком до 1 року в перші 24 години після пост. в стац.серед пом.першого р.життя</t>
  </si>
  <si>
    <t>всього</t>
  </si>
  <si>
    <t>з них від пневмонії</t>
  </si>
  <si>
    <t>Питома вага померлих дітей</t>
  </si>
  <si>
    <t>Дата друку: 15.08.2018 13:05:29</t>
  </si>
  <si>
    <t>P200014   Охоплення періодичними оглядами окремих контингентів населення</t>
  </si>
  <si>
    <t>Всього</t>
  </si>
  <si>
    <t>Дорослі</t>
  </si>
  <si>
    <t>Діти віком 15-17 років включно</t>
  </si>
  <si>
    <t>Діти віком 0-17 років</t>
  </si>
  <si>
    <t>Робітники промислових підприємств</t>
  </si>
  <si>
    <t>Робітники міністерства аграрної політики</t>
  </si>
  <si>
    <t>Інші категорії  населення, що підлягають  періодичним оглядам</t>
  </si>
  <si>
    <t>Сільських жителів (15 років і старші)</t>
  </si>
  <si>
    <t>Питома вага оглянутих до кількості підлегл.огляд.</t>
  </si>
  <si>
    <t>Дата друку: 15.08.2018 13:05:32</t>
  </si>
  <si>
    <t>P20                     ПОКАЗНИКИ                         Форма 20 табл.3600</t>
  </si>
  <si>
    <t>P200015              термiновoi хiрургii</t>
  </si>
  <si>
    <t>Пiсляопе- рацiйна леталь- нiсть</t>
  </si>
  <si>
    <t>Питома  вага при пiзнiй доставцi</t>
  </si>
  <si>
    <t>Гостра непрохiднiсть кишок</t>
  </si>
  <si>
    <t>Гострий апендицит</t>
  </si>
  <si>
    <t>Проривна виразка шлунка та 12-палоi кишки</t>
  </si>
  <si>
    <t>Шлунково-кишкова кровотеча</t>
  </si>
  <si>
    <t>Защемлена грижа</t>
  </si>
  <si>
    <t>Гострий холецистит</t>
  </si>
  <si>
    <t>Гострий панкреатит</t>
  </si>
  <si>
    <t>Позаматкова вагiтнiсть</t>
  </si>
  <si>
    <t>Трав.внут.орг.грудн.та черев.порожнини</t>
  </si>
  <si>
    <t>ВСЬОГО</t>
  </si>
  <si>
    <t>Дата друку: 15.08.2018 13:05:35</t>
  </si>
  <si>
    <t>P20                     ПОКАЗНИКИ                         Форма 20 табл.3220</t>
  </si>
  <si>
    <t>P200016        дiяльностi стацiонара(доросле населення)</t>
  </si>
  <si>
    <t>Середня продовж. лiкуван.</t>
  </si>
  <si>
    <t>Леталь- нiсть</t>
  </si>
  <si>
    <t>Структура випи- саних</t>
  </si>
  <si>
    <t>Структура помер- лих</t>
  </si>
  <si>
    <t>Структура пролі-кованих</t>
  </si>
  <si>
    <t>у т.ч.:Деякі інфекційні та паразитарні хвороби</t>
  </si>
  <si>
    <t>з них: кишкові інфекції</t>
  </si>
  <si>
    <t>туберкульоз органів дихання</t>
  </si>
  <si>
    <t>менінгококова інфекція</t>
  </si>
  <si>
    <t>септицемії</t>
  </si>
  <si>
    <t>вірусний    гепатит</t>
  </si>
  <si>
    <t>у тому числі: хронічний вірусний гепатит В</t>
  </si>
  <si>
    <t>хронічний вірусний гепатит    С</t>
  </si>
  <si>
    <t>Новоутворення</t>
  </si>
  <si>
    <t>з них:злоякісні новоутворення</t>
  </si>
  <si>
    <t>в т.ч:злояк. новоут.лімфоїдної,кровотв.та кров тк.</t>
  </si>
  <si>
    <t>Хвороби крові,кровотворних органів</t>
  </si>
  <si>
    <t>з них: анемії</t>
  </si>
  <si>
    <t>порушення згортання крові,пурпура,інші</t>
  </si>
  <si>
    <t>Хвор.ендокр.сис.,розл.харч.,поруш.обміну речовин</t>
  </si>
  <si>
    <t>в т.ч. дифузний зоб II-III стадії</t>
  </si>
  <si>
    <t>набутий гіпотиреоз та інші форми гіпотиреозу</t>
  </si>
  <si>
    <t>цукровий діабет</t>
  </si>
  <si>
    <t>Розлади психіки та поведінки</t>
  </si>
  <si>
    <t>Хвороби нервової системи</t>
  </si>
  <si>
    <t>з них:запальні хвороби центр. нерв. системи</t>
  </si>
  <si>
    <t>транзиторні церебральні ішемічні напади</t>
  </si>
  <si>
    <t>церебральний параліч та інші параліт. синдр.</t>
  </si>
  <si>
    <t>Хвороби ока та його придаткового апарату</t>
  </si>
  <si>
    <t>Хвороби вуха та соскового відростку</t>
  </si>
  <si>
    <t>з них: гострий отит середнього вуха</t>
  </si>
  <si>
    <t>Хвороби системи кровообігу</t>
  </si>
  <si>
    <t>з них:гостра ревматична гарячка</t>
  </si>
  <si>
    <t>хронічні ревматичні хвороби серця</t>
  </si>
  <si>
    <t>гіпер.хвор.(без згад.про ішем.хв.серц.)</t>
  </si>
  <si>
    <t>ішемічна хвороба серця</t>
  </si>
  <si>
    <t>у тому числі стенокардія</t>
  </si>
  <si>
    <t>гострий інфаркт міокарду</t>
  </si>
  <si>
    <t>інші форми гострої ішемічної хвороби серця</t>
  </si>
  <si>
    <t>цереброваскулярні хвороби</t>
  </si>
  <si>
    <t>з них: внутрішньочерепний крововилив</t>
  </si>
  <si>
    <t>інфаркт головного мозку</t>
  </si>
  <si>
    <t>інсульт,неуточнений як крововил. або інфаркт мозку</t>
  </si>
  <si>
    <t>Інсульти всього</t>
  </si>
  <si>
    <t>Хвороби органів дихання</t>
  </si>
  <si>
    <t>з них: пневмонії</t>
  </si>
  <si>
    <t>емфізема та інші обструктивні хвороби легень</t>
  </si>
  <si>
    <t>бронхіт хронічний обструктивний</t>
  </si>
  <si>
    <t>бронхіальна астма</t>
  </si>
  <si>
    <t>бронхоектатична хвороба</t>
  </si>
  <si>
    <t>Хвороби органів травлення</t>
  </si>
  <si>
    <t>з них хвороби ротової порожнини</t>
  </si>
  <si>
    <t>гастро-езофагеальний рефлюкс</t>
  </si>
  <si>
    <t>:виразка шлунку та 12-палої кишки</t>
  </si>
  <si>
    <t>в т.ч.проривна виразка шл. та 12-палої кишки</t>
  </si>
  <si>
    <t>гастрит та дуоденіт</t>
  </si>
  <si>
    <t>в т.ч. гострий геморагічний та інші гострі гастрити</t>
  </si>
  <si>
    <t>диспепсії</t>
  </si>
  <si>
    <t>гострий апендицит</t>
  </si>
  <si>
    <t>грижа</t>
  </si>
  <si>
    <t>в т.ч.защемлена грижа(з непрохідністю,гангр.)</t>
  </si>
  <si>
    <t>Хвороба Крона</t>
  </si>
  <si>
    <t>неспецифічний виразковий коліт</t>
  </si>
  <si>
    <t>синдром подразненого кишечника</t>
  </si>
  <si>
    <t>цироз печінки</t>
  </si>
  <si>
    <t>жовчно-кам'яна хвороба,холецистит,холангіт</t>
  </si>
  <si>
    <t>в т.ч.:гострий холецистит</t>
  </si>
  <si>
    <t>хвороби підшлункової залози</t>
  </si>
  <si>
    <t>в т.ч.:гострий панкреатит</t>
  </si>
  <si>
    <t>целіакія</t>
  </si>
  <si>
    <t>Хвороби шкіри та підшкірної клітковини</t>
  </si>
  <si>
    <t>Хвороби кістк.-м'язової сист. та сполучн. ткан.</t>
  </si>
  <si>
    <t>з них:ревматоїдний артрит та інші запал. артропатії</t>
  </si>
  <si>
    <t>у т.ч.ревматоїдний артрит</t>
  </si>
  <si>
    <t>остеомієліт</t>
  </si>
  <si>
    <t>інші дорсопатії, спондилопатії</t>
  </si>
  <si>
    <t>Хвороби сечостатевої системи</t>
  </si>
  <si>
    <t>з них:гострий гломерулонефрит</t>
  </si>
  <si>
    <t>хронічний гломерулонефрит</t>
  </si>
  <si>
    <t>інфекції нирок</t>
  </si>
  <si>
    <t>в т.ч.хронічний піелонефрит</t>
  </si>
  <si>
    <t>камені нирок і сечоводу</t>
  </si>
  <si>
    <t>хвороби передміхурової залози</t>
  </si>
  <si>
    <t>Вагітність,пологи та післяпологовий період</t>
  </si>
  <si>
    <t>Окремі стани,що виникають в перинат. періоді</t>
  </si>
  <si>
    <t>Вродж. аномал.(вади розвитку)</t>
  </si>
  <si>
    <t>Симптоми,ознаки та відх. від норми</t>
  </si>
  <si>
    <t>Травми,отруєння та деякі інші наслідки</t>
  </si>
  <si>
    <t>з них: переломи кісток черепа,хребта,тулуба,пер.</t>
  </si>
  <si>
    <t>внутрішньочерепні травми</t>
  </si>
  <si>
    <t>травми інш. внутріш.органів,грудн.,черев.порож.тазу</t>
  </si>
  <si>
    <t>термічні та хімічні опіки</t>
  </si>
  <si>
    <t>отруєння ліками та біологічними речовинами</t>
  </si>
  <si>
    <t>Дата друку: 15.08.2018 13:05:39</t>
  </si>
  <si>
    <t>P200017</t>
  </si>
  <si>
    <t>Таблиця №  ПОКАЗНИКИ ДIЯЛЬНОСТI ДИТЯЧИХ СТАЦIОНАРIВ ОБЛАСТI</t>
  </si>
  <si>
    <t>Найменування захворювань</t>
  </si>
  <si>
    <t>Летальнiсть</t>
  </si>
  <si>
    <t>до 1року</t>
  </si>
  <si>
    <t>1.0 ВСЬОГО</t>
  </si>
  <si>
    <t>2.0 IНФ.ТА ПАРАЗ.ХВ</t>
  </si>
  <si>
    <t>3.0 кишковi iнфекції</t>
  </si>
  <si>
    <t>2.2 туберк.орг.дих.</t>
  </si>
  <si>
    <t>2.3 менiнг.iнфекцiя</t>
  </si>
  <si>
    <t>2.4 септицемїi</t>
  </si>
  <si>
    <t>2.5 вiрусн.гепатит</t>
  </si>
  <si>
    <t>2.6 у т.ч.хрон.вір.гепатит В</t>
  </si>
  <si>
    <t>2.7 хрон.вірус.гепатит С</t>
  </si>
  <si>
    <t>3.0 НОВОУТВОРЕННЯ</t>
  </si>
  <si>
    <t>3.1 з них:злоякiснi</t>
  </si>
  <si>
    <t>3.2 зл.новоут.лiмф.</t>
  </si>
  <si>
    <t>4.0 ХВ.КРОВI,КР.ОРГ</t>
  </si>
  <si>
    <t>4.1 з них: анемiї</t>
  </si>
  <si>
    <t>4.2 поруш.згор.кров</t>
  </si>
  <si>
    <t>5.0 ХВ.ЕНДОКР.СИСТ.</t>
  </si>
  <si>
    <t>5.1 дифузний зоб</t>
  </si>
  <si>
    <t>5.2 наб.гiпотиреоз</t>
  </si>
  <si>
    <t>5.3 цукровий дiабет</t>
  </si>
  <si>
    <t>6.0 РОЗЛАДИ ПСИХIКИ</t>
  </si>
  <si>
    <t>7.0 ХВ.НЕРВОВ.СИСТ.</t>
  </si>
  <si>
    <t>7.1 запал.хв.ц.нерв</t>
  </si>
  <si>
    <t>7.2 тр.цер.iш.напад</t>
  </si>
  <si>
    <t>7.3 цереб.паралiч</t>
  </si>
  <si>
    <t>8.0 ХВОРОБИ ОКА</t>
  </si>
  <si>
    <t>9.0 ХВОРОБИ ВУХА</t>
  </si>
  <si>
    <t>9.1 гострий отит</t>
  </si>
  <si>
    <t>10.0 ХВ.СИСТ.КРОВООБ</t>
  </si>
  <si>
    <t>10.1 гостр.ревм.гар.</t>
  </si>
  <si>
    <t>10.2 хр.ревм.хв.серц</t>
  </si>
  <si>
    <t>10.3 гiпер.хвороба</t>
  </si>
  <si>
    <t>10.4 iшем.хвор.серця</t>
  </si>
  <si>
    <t>10.5 стенокардiя</t>
  </si>
  <si>
    <t>10.6 гост.iнфар.мiок</t>
  </si>
  <si>
    <t>10.7 iншi форми IХС</t>
  </si>
  <si>
    <t>10.8 церебр.хвороби</t>
  </si>
  <si>
    <t>10.9 внутр.крововил.</t>
  </si>
  <si>
    <t>10.10iнфаркт гол.моз</t>
  </si>
  <si>
    <t>10.11iнсульт,неуточн</t>
  </si>
  <si>
    <t>11.0 ХВОРОБИ ОРГ.ДИХ</t>
  </si>
  <si>
    <t>11.1 пневмонiї</t>
  </si>
  <si>
    <t>11.2 інші обстр.хв.легень</t>
  </si>
  <si>
    <t>11.3 бронхiт хронiчний</t>
  </si>
  <si>
    <t>11.4 бронхiал.астма</t>
  </si>
  <si>
    <t>11.5 бронхоект.хвор.</t>
  </si>
  <si>
    <t>12.0 ХВОР.ОРГАН.ТРАВ</t>
  </si>
  <si>
    <t>12.1 хвор.рот.порожн</t>
  </si>
  <si>
    <t>12.2 ГЕ рефлюкс</t>
  </si>
  <si>
    <t>12.3 прор.вираз.шлун</t>
  </si>
  <si>
    <t>12.4 гастрит та дуод</t>
  </si>
  <si>
    <t>12.5 гострий гастрит</t>
  </si>
  <si>
    <t>12.6 гострий апендиц</t>
  </si>
  <si>
    <t>12.7 диспепсії</t>
  </si>
  <si>
    <t>12.8 защемлена грижа</t>
  </si>
  <si>
    <t>12.9 хвороба Крона</t>
  </si>
  <si>
    <t>12.10 цироз печiнки</t>
  </si>
  <si>
    <t>12.11 Хвороба Крона</t>
  </si>
  <si>
    <t>12.12 неспец.виразк.коліт</t>
  </si>
  <si>
    <t>12.13 синдр.подраз.кишечника</t>
  </si>
  <si>
    <t>12.14 гостр.панкреат</t>
  </si>
  <si>
    <t>12.19 целіакія</t>
  </si>
  <si>
    <t>13.0 ХВОРОБИ ШКIРИ</t>
  </si>
  <si>
    <t>14.0 ХВ.КIСТ.-М'ЯЗ.СИС</t>
  </si>
  <si>
    <t>14.1 ревм.артр.+iншi</t>
  </si>
  <si>
    <t>14.2 ревм.артрит</t>
  </si>
  <si>
    <t>14.3 остеомiєлiт</t>
  </si>
  <si>
    <t>14.4 iншi дорсопатiї</t>
  </si>
  <si>
    <t>15.0 ХВ.СЕЧОСТАТ.СИС</t>
  </si>
  <si>
    <t>15.1 гостр.гломерул.</t>
  </si>
  <si>
    <t>15.2 хр.гломерулонеф</t>
  </si>
  <si>
    <t>15.3 iнфекцїi нирок</t>
  </si>
  <si>
    <t>15.4 хр.пiєлонефрит</t>
  </si>
  <si>
    <t>15.5 каменi нирок</t>
  </si>
  <si>
    <t>15.6 хв.передмiх.зал</t>
  </si>
  <si>
    <t>16.0 ВАГIТНIСТЬ</t>
  </si>
  <si>
    <t>17.0 ОКР.СТАН.ПЕРИН.</t>
  </si>
  <si>
    <t>18.0 ВРОДЖЕНI АНОМАЛ</t>
  </si>
  <si>
    <t>19.0 СИМПТОМИ,ОЗНАКИ</t>
  </si>
  <si>
    <t>20.0 ТРАВМИ,ОТРУЄННЯ</t>
  </si>
  <si>
    <t>20.1 переломи кiсток</t>
  </si>
  <si>
    <t>20.2внутрiшньочерепн</t>
  </si>
  <si>
    <t>20.3 тр.внутрiш.орг.</t>
  </si>
  <si>
    <t>20.4 терм.,хiм.опiки</t>
  </si>
  <si>
    <t>20.5 отруeння лiками</t>
  </si>
  <si>
    <t>Дата друку: 15.08.2018 13:05:43</t>
  </si>
  <si>
    <t>P20                     ПОКАЗНИКИ                         Форма 20 табл.3500</t>
  </si>
  <si>
    <t>P200018            пiсляоперацiйноi летальностi і структура оперативних втручань</t>
  </si>
  <si>
    <t>Пiсляоперацiйна летальнiсть</t>
  </si>
  <si>
    <t>у дiтей</t>
  </si>
  <si>
    <t>Структура оператив- них втручань</t>
  </si>
  <si>
    <t>Усього операцій</t>
  </si>
  <si>
    <t>у тому числі: операції на нервовій системі</t>
  </si>
  <si>
    <t>з них: на головному мозку</t>
  </si>
  <si>
    <t>на периферичній нервовій системі</t>
  </si>
  <si>
    <t>Операції на ендокринній системі</t>
  </si>
  <si>
    <t>з них: на щитоподібній залозі</t>
  </si>
  <si>
    <t>паращитоподібних залозах</t>
  </si>
  <si>
    <t>наднирках</t>
  </si>
  <si>
    <t>Операції на органах зору</t>
  </si>
  <si>
    <t>з них з приводу: глаукоми</t>
  </si>
  <si>
    <t>енукліації</t>
  </si>
  <si>
    <t>катаракти</t>
  </si>
  <si>
    <t>у тому числі з імплантацією штучного кришталика</t>
  </si>
  <si>
    <t>на роговиці ока</t>
  </si>
  <si>
    <t>з приводу косоокості</t>
  </si>
  <si>
    <t>Операції на органах вуха, горла, носа</t>
  </si>
  <si>
    <t>з них: на вусі</t>
  </si>
  <si>
    <t>на мигдаликах та аденоїдах</t>
  </si>
  <si>
    <t>Операції на органах дихання</t>
  </si>
  <si>
    <t>з них: пульмоектомія</t>
  </si>
  <si>
    <t>резекція частки легені</t>
  </si>
  <si>
    <t>резекція сегмента легені</t>
  </si>
  <si>
    <t>Операції на серці</t>
  </si>
  <si>
    <t>з них з приводу: вроджених вад серця</t>
  </si>
  <si>
    <t>у тому числі у дітей до 1 року</t>
  </si>
  <si>
    <t>уражень клапанів серця</t>
  </si>
  <si>
    <t>ішемічної хвороби серця серця</t>
  </si>
  <si>
    <t>поєднаної патології ІХС та клапанів серця</t>
  </si>
  <si>
    <t>порушень ритму серця</t>
  </si>
  <si>
    <t>у тому числі: радіоцастотна абляція</t>
  </si>
  <si>
    <t>імплантація кардіостимулятора</t>
  </si>
  <si>
    <t>захворювань аорти</t>
  </si>
  <si>
    <t>кількість опарацій зі штучним кровообігом (із рядка 7.0)</t>
  </si>
  <si>
    <t>стентування коронарних артерій</t>
  </si>
  <si>
    <t>Операції на судинах</t>
  </si>
  <si>
    <t>з них: на артеріях</t>
  </si>
  <si>
    <t>у тому числі  на брахіоцефальних судинах</t>
  </si>
  <si>
    <t>на венах</t>
  </si>
  <si>
    <t>у тому числі венектомії при варикозному розширенні</t>
  </si>
  <si>
    <t>операції при післятромбофлеботичному синдромі</t>
  </si>
  <si>
    <t>стентування периферичних судин</t>
  </si>
  <si>
    <t>Операції на органах травлення та черевної порожнини</t>
  </si>
  <si>
    <t>з них: на стравоході</t>
  </si>
  <si>
    <t>на шлунку з приводу виразкової хвороби</t>
  </si>
  <si>
    <t>апендектомії при хронічному апендициті</t>
  </si>
  <si>
    <t>холецистектомії при хронічних холециститах</t>
  </si>
  <si>
    <t>у тому числі при жовчно-кам'яній хворобі</t>
  </si>
  <si>
    <t>операції на жовчних протоках</t>
  </si>
  <si>
    <t>операції на підшлунковій залозі</t>
  </si>
  <si>
    <t>у тому числі  при хронічному панкреатиті</t>
  </si>
  <si>
    <t>операції з приводу незащемленої грижі</t>
  </si>
  <si>
    <t>лапаротомії діагностичні</t>
  </si>
  <si>
    <t>Операції при непухлинних  захворюваннях прямої кишки</t>
  </si>
  <si>
    <t>Операції на нирках і сечоводах</t>
  </si>
  <si>
    <t>з них нефроектомії</t>
  </si>
  <si>
    <t>Операції на передміхуровій залозі</t>
  </si>
  <si>
    <t>Операції на жіночих статевих органах</t>
  </si>
  <si>
    <t>з них: вишкрібання матки (крім штучного переривання вагітності)</t>
  </si>
  <si>
    <t>стерилізація жінок</t>
  </si>
  <si>
    <t>Акушерські операції</t>
  </si>
  <si>
    <t>з них: накладання щипців</t>
  </si>
  <si>
    <t>вакуум-екстракції</t>
  </si>
  <si>
    <t>кесарів розтин (крім малих піхвових)</t>
  </si>
  <si>
    <t>плодоруйнівні</t>
  </si>
  <si>
    <t>штучне переривання вагітності</t>
  </si>
  <si>
    <t>інші вишкрібання матки, які пов’язані з вагітністю (крім штучного переривання вагітності)</t>
  </si>
  <si>
    <t>вакуум-аспірації</t>
  </si>
  <si>
    <t>вакуум-екскохлеації</t>
  </si>
  <si>
    <t>Операції на кістково-м'язовій системі</t>
  </si>
  <si>
    <t>з них на кістках і суглобах</t>
  </si>
  <si>
    <t>у тому числі ампутації кінцівок</t>
  </si>
  <si>
    <t>з них при судинних захворюваннях</t>
  </si>
  <si>
    <t>у тому числі при цукровому діабеті</t>
  </si>
  <si>
    <t>з приводу ендопротезування суглобів (із рядка 15.1)</t>
  </si>
  <si>
    <t>Операції на молочній залозі</t>
  </si>
  <si>
    <t>з них при злоякісних пухлинах</t>
  </si>
  <si>
    <t>Операції на шкірі та підшкірній клітковині</t>
  </si>
  <si>
    <t>Інші операції</t>
  </si>
  <si>
    <t>з них з приводу хвороб ротової порожнини,залоз та щелеп</t>
  </si>
  <si>
    <t>Дата друку: 15.08.2018 13:05:47</t>
  </si>
  <si>
    <t>P200019</t>
  </si>
  <si>
    <t>Таблиця №  ПОКАЗНИКИ ГОСПIТАЛIЗАЦII ХВОРИХ З IНФАРКТОМ МIОКАРДА</t>
  </si>
  <si>
    <t>ТА ЛЕТАЛЬНIСТЬ ВIД IНФАРКТУ МIОКАРДА</t>
  </si>
  <si>
    <t>Найменування мiст та районiв</t>
  </si>
  <si>
    <t>Своєчаснiсть госп.хвор. з iнф.мiокарда (%)</t>
  </si>
  <si>
    <t>Летальнiсть вiд iнфаркту мiокарда (%)</t>
  </si>
  <si>
    <t>Додобова летальнiсть вiд iнфаркту мiокарда</t>
  </si>
  <si>
    <t xml:space="preserve"> (%) від усіх померлих при інфаркті міокарда</t>
  </si>
  <si>
    <t>(%) від усіх госпіта- лізованих з інфарктом міокарда</t>
  </si>
  <si>
    <t>Дата друку: 15.08.2018 13:05:50</t>
  </si>
  <si>
    <t>P20                     ПОКАЗНИКИ                     Форма 20 табл.3500,3600</t>
  </si>
  <si>
    <t>P200020              хiрургiчноi дiяльностi</t>
  </si>
  <si>
    <t>Кiлькiсть операцiй на 10000 мешканцiв</t>
  </si>
  <si>
    <t>Питома вага термiнової хiрургiї в загальнiй кiлькості оператив. втручань</t>
  </si>
  <si>
    <t>Кiлькiсть кровi та кровезамін. рiдини на 1 перелив.</t>
  </si>
  <si>
    <t>Дата друку: 15.08.2018 13:05:58</t>
  </si>
  <si>
    <t>P200022       Діяльність рентгенологічного відділення (кабінету)</t>
  </si>
  <si>
    <t>Рентгенологічні дослiдження.</t>
  </si>
  <si>
    <t>Амбулаторнi дослiдження</t>
  </si>
  <si>
    <t>абсолютні дані</t>
  </si>
  <si>
    <t>на 100 вiдвiдувань в полiклiницi</t>
  </si>
  <si>
    <t>Стацiонарнi дослiдження</t>
  </si>
  <si>
    <t>на одного стацiонарного  хворого</t>
  </si>
  <si>
    <t>Дата друку: 15.08.2018 13:06:01</t>
  </si>
  <si>
    <t>P200023       Питома вага (у %) окремих видів спеціальних досліджень</t>
  </si>
  <si>
    <t>із загальної кількості спеціальних досліджень</t>
  </si>
  <si>
    <t>Ангіографій</t>
  </si>
  <si>
    <t>Досліджень жовчовивідних шляхів</t>
  </si>
  <si>
    <t>Сечовивідних шляхів</t>
  </si>
  <si>
    <t>Комп'ютерних томографій</t>
  </si>
  <si>
    <t>Дата друку: 15.08.2018 13:06:06</t>
  </si>
  <si>
    <t>P200029                     Ультразвукові дослідження</t>
  </si>
  <si>
    <t>Питома вага ( в % ) окремих ультразвукових досліджень від загальної кількості</t>
  </si>
  <si>
    <t>Новонароджених дітей раннього віку</t>
  </si>
  <si>
    <t>Кістково- суглобної системи</t>
  </si>
  <si>
    <t>Доплерівське дослідження периферичних судин</t>
  </si>
  <si>
    <t>Пункційна біопсія та дренування за ультра- звуковим променем</t>
  </si>
  <si>
    <t>Інтраопераційні УЗД</t>
  </si>
  <si>
    <t>Дослідження нирок</t>
  </si>
  <si>
    <t>Інші</t>
  </si>
  <si>
    <t>Дата друку: 15.08.2018 13:06:10</t>
  </si>
  <si>
    <t>P200025       Діяльність лабораторії радіоізотопної діагностики</t>
  </si>
  <si>
    <t>Питома вага окремих дослiджень (в %) вiд загального кількості</t>
  </si>
  <si>
    <t>радiодiагностичних  дослiджень</t>
  </si>
  <si>
    <t>Сканувань</t>
  </si>
  <si>
    <t>Функціональних  досліджень</t>
  </si>
  <si>
    <t>Гамма-сцинтиграфій</t>
  </si>
  <si>
    <t>Радіоімунологічних</t>
  </si>
  <si>
    <t>Інших досліджень</t>
  </si>
  <si>
    <t>Питома вага амбулаторних  хворих від усіх обстежених хворих</t>
  </si>
  <si>
    <t>Кількість досліджень на одну обстежену особу</t>
  </si>
  <si>
    <t>Дата друку: 15.08.2018 13:06:13</t>
  </si>
  <si>
    <t>P200026                   Діяльність лабораторій</t>
  </si>
  <si>
    <t>Кількість проведених аналізів</t>
  </si>
  <si>
    <t>Абсолютні дані</t>
  </si>
  <si>
    <t>На 100 відвідань в поліклініці (включаючи хворих вдома)</t>
  </si>
  <si>
    <t>Питома вага аналізів зроблих в полікліці (включаючи хворих вдома) від загальної  кількості</t>
  </si>
  <si>
    <t>Кількість аналізів на одну особу, яка вибула із стаціонару</t>
  </si>
  <si>
    <t>Дата друку: 15.08.2018 13:06:18</t>
  </si>
  <si>
    <t>P200027                       Діяльність лабораторій</t>
  </si>
  <si>
    <t>Питома вага окремих видів аналізів від загальної кількості аналізів (в %)</t>
  </si>
  <si>
    <t>Загальноклінічні (без гематологічних)</t>
  </si>
  <si>
    <t>Гематологічні</t>
  </si>
  <si>
    <t>Цитологічні</t>
  </si>
  <si>
    <t>Біохімічні</t>
  </si>
  <si>
    <t>Мікробіологічні</t>
  </si>
  <si>
    <t>Імунологічні</t>
  </si>
  <si>
    <t>Генетичні</t>
  </si>
  <si>
    <t>Токсикологічні</t>
  </si>
  <si>
    <t>Усього</t>
  </si>
  <si>
    <t>у тому числі амбулаторним хворим (вклю-чно з хворими вдома</t>
  </si>
  <si>
    <t>Дата друку: 15.08.2018 13:06:21</t>
  </si>
  <si>
    <t>P200028       Діяльність ендоскопічного відділення (кабінету)</t>
  </si>
  <si>
    <t>Ендоскопiчнi дослiдження</t>
  </si>
  <si>
    <t>всього дослiджень (абс.дані)</t>
  </si>
  <si>
    <t>на один дiючий апарат</t>
  </si>
  <si>
    <t>на одну зайняту посаду лiкаря-ендоскопiста</t>
  </si>
  <si>
    <t>езофагогастродуоденоскопії</t>
  </si>
  <si>
    <t>дуоденоскопії</t>
  </si>
  <si>
    <t>колоноскопії</t>
  </si>
  <si>
    <t>бронхоскопії</t>
  </si>
  <si>
    <t>Дата друку: 15.08.2018 13:06:25</t>
  </si>
  <si>
    <t>Серцево-судинної  системи</t>
  </si>
  <si>
    <t>Жіночих статевих  органів</t>
  </si>
  <si>
    <t>у т.ч.під час вагітності</t>
  </si>
  <si>
    <t>з них під час вагітності  до 28 тижнів</t>
  </si>
  <si>
    <t>Молочної залози</t>
  </si>
  <si>
    <t>Щитоподібної залози</t>
  </si>
  <si>
    <t>Ехомозку</t>
  </si>
  <si>
    <t>Дата друку: 15.08.2018 13:06:31</t>
  </si>
  <si>
    <t>P200031       Діяльність кабінету функціональноі діагностики</t>
  </si>
  <si>
    <t>Кількість досліджень</t>
  </si>
  <si>
    <t>Абсолютнi дані</t>
  </si>
  <si>
    <t>На одну обстежену особу</t>
  </si>
  <si>
    <t>На 100 вiдвiдувань в полiклініці (включаючи  хворих  вдома)</t>
  </si>
  <si>
    <t>На одну особу, що вибула з стацiонару</t>
  </si>
  <si>
    <t>Дата друку: 15.08.2018 13:06:34</t>
  </si>
  <si>
    <t>P200032 Діяльність патологоанатомічного бюро (відділення)</t>
  </si>
  <si>
    <t>Питома вага патологоанатомічних розтинів</t>
  </si>
  <si>
    <t>Кількість хворих, які  померли в стаціонарі (абсолютні  дані)</t>
  </si>
  <si>
    <t>У т.ч. дітей 0-17 років (абсолютні дані)</t>
  </si>
  <si>
    <t>Питома вага патанатомічних розтинів хворих, які померли в стаціонарі</t>
  </si>
  <si>
    <t>У т.ч. розтинів  дітей 0-17 років включно</t>
  </si>
  <si>
    <t>У т.ч. дітей 7 днів 11 місяців 29 днів</t>
  </si>
  <si>
    <t>Дата друку: 15.08.2018 13:06:37</t>
  </si>
  <si>
    <t>P20           Показники хiрургiчноi дiяльностi   Форма 20 табл.3500,3501,3502</t>
  </si>
  <si>
    <t>P200033</t>
  </si>
  <si>
    <t>Питома вага операцiй від загальної кількості</t>
  </si>
  <si>
    <t>пiд загальною анастезiею</t>
  </si>
  <si>
    <t>в тому числi у дiтей</t>
  </si>
  <si>
    <t>з використанням:</t>
  </si>
  <si>
    <t xml:space="preserve"> лазер- ної апара- тури</t>
  </si>
  <si>
    <t>ендоско- пiчної апара- тури</t>
  </si>
  <si>
    <t xml:space="preserve"> крiо- генної апара- тури</t>
  </si>
  <si>
    <t>Питома вага мiкро- хiрург. операцiй iз загал. числа операцiй на органах зору</t>
  </si>
  <si>
    <t>Питома вага слухопо- лiпшуюч. операцiй iз загал. числа операцiй на вусi</t>
  </si>
  <si>
    <t>Дата друку: 15.08.2018 13:06:42</t>
  </si>
  <si>
    <t>P200034</t>
  </si>
  <si>
    <t>Таблиця №  УРГЕНТНА ХIРУРГIЧНА ДОПОМОГА В ОБЛАСТI</t>
  </si>
  <si>
    <t>Найменування показника</t>
  </si>
  <si>
    <t>Гостра непрохiд- нiсть кишок</t>
  </si>
  <si>
    <t>Гострий апенди- цит</t>
  </si>
  <si>
    <t>Проривна виразка шлунка та 12-палої кишки</t>
  </si>
  <si>
    <t>Шлунково- кишкова кровотеча</t>
  </si>
  <si>
    <t>Защем- лена грижа</t>
  </si>
  <si>
    <t>Доставл. в стац. хворих всього</t>
  </si>
  <si>
    <t>З них пiзнiше  24 годин</t>
  </si>
  <si>
    <t>% до всiх доставлених</t>
  </si>
  <si>
    <t>Кiлькiсть операцiй (абс.)</t>
  </si>
  <si>
    <t>Хiрургiчна активнiсть,%</t>
  </si>
  <si>
    <t>Кiлькість опер. на 10тис. населення</t>
  </si>
  <si>
    <t>Померло з числа оперованих</t>
  </si>
  <si>
    <t>Пiсляоперацiйна летальність (%)</t>
  </si>
  <si>
    <t>Пiсляоп. летал. при пiзн.госпіталізації (%)</t>
  </si>
  <si>
    <t>% серед ургент. на орг.черевн. порожн.</t>
  </si>
  <si>
    <t>Дата друку: 15.08.2018 13:06:47</t>
  </si>
  <si>
    <t>PSP171</t>
  </si>
  <si>
    <t>Продовження таблицi №</t>
  </si>
  <si>
    <t>Гострий холецис- тит</t>
  </si>
  <si>
    <t>Гострий панкре- атит</t>
  </si>
  <si>
    <t>Позамат- кова вагiт- нiсть</t>
  </si>
  <si>
    <t>Травми внутрiш- нiх орга- нiв груд- ної та черевної порож- нини i тазу</t>
  </si>
  <si>
    <t>Всього по ургентнiй хiрургiї черевної порож- нини</t>
  </si>
  <si>
    <t>абсолютне число</t>
  </si>
  <si>
    <t>Абсолютне число</t>
  </si>
  <si>
    <t>Дата друку: 15.08.2018 13:07:10</t>
  </si>
  <si>
    <t>P200040</t>
  </si>
  <si>
    <t>Таблиця №  ДIЯЛЬНIСТЬ РЕНТГЕНОЛОГIЧНИХ ВIДДIЛЕНЬ</t>
  </si>
  <si>
    <t>Найменування міст та районів</t>
  </si>
  <si>
    <t>Число флюорограф. обстеж.</t>
  </si>
  <si>
    <t>на 100 дорос- лих і підл.</t>
  </si>
  <si>
    <t>на 1 флю- оро- граф</t>
  </si>
  <si>
    <t>Число  рентген. обстеж. на 1 діючий апарат</t>
  </si>
  <si>
    <t>Питома вага рентген. просвічув. орг. грудн. кліт,%</t>
  </si>
  <si>
    <t>від заг. числа просвічув.</t>
  </si>
  <si>
    <t>від заг. числа. досл. гр.кліт.</t>
  </si>
  <si>
    <t>Число МРТ- дослід  на 1 діючий апарат</t>
  </si>
  <si>
    <t>Питома вага мамо- графій (%)</t>
  </si>
  <si>
    <t>Число комп'ют. томогр.  на 1 діючий апарат</t>
  </si>
  <si>
    <t>Дата друку: 15.08.2018 13:07:16</t>
  </si>
  <si>
    <t>P200041</t>
  </si>
  <si>
    <t>Таблиця №  СТРУКТУРА РЕНТГЕНОЛОГIЧНИХ ДОСЛIДЖЕНЬ</t>
  </si>
  <si>
    <t>Питома вага рентгенологічних досліджень (%)</t>
  </si>
  <si>
    <t>по методах</t>
  </si>
  <si>
    <t xml:space="preserve"> діагн. флюоро- грам</t>
  </si>
  <si>
    <t xml:space="preserve"> спец. дослід- жень</t>
  </si>
  <si>
    <t>по органах і системах</t>
  </si>
  <si>
    <t>органів гр. клітки</t>
  </si>
  <si>
    <t>органів травлення</t>
  </si>
  <si>
    <t>кістково- суглоб. системи</t>
  </si>
  <si>
    <t>інші</t>
  </si>
  <si>
    <t>Дата друку: 15.08.2018 13:07:25</t>
  </si>
  <si>
    <t>P200043</t>
  </si>
  <si>
    <t>Таблиця №  СТРУКТУРА СПЕЦIАЛЬНИХ РЕНТГЕНДОСЛIДЖЕНЬ</t>
  </si>
  <si>
    <t>ПИТОМА  ВАГА  СПЕЦIАЛЬНИХ  ДОСЛIДЖЕНЬ  (%)</t>
  </si>
  <si>
    <t>орг.грудн. клiтки</t>
  </si>
  <si>
    <t>органiв травлення</t>
  </si>
  <si>
    <t>кiстково- суглобноi системи</t>
  </si>
  <si>
    <t>сечовив. шляхiв</t>
  </si>
  <si>
    <t>жовчовив. шляхiв</t>
  </si>
  <si>
    <t>Дата друку: 15.08.2018 13:07:29</t>
  </si>
  <si>
    <t>P200044</t>
  </si>
  <si>
    <t>Таблиця №  ДIЯЛЬНIСТЬ ФIЗIОТЕРАПЕВТИЧНИХ ВIДДIЛЕНЬ</t>
  </si>
  <si>
    <t>Кiлькiсть  фiзiотерапевтичних процедур на :</t>
  </si>
  <si>
    <t>1 хворого</t>
  </si>
  <si>
    <t>1 амбулатор- ного хворого</t>
  </si>
  <si>
    <t>1 стацiон. хворого</t>
  </si>
  <si>
    <t>100 вiдвiдувань в полiкл.</t>
  </si>
  <si>
    <t>Дата друку: 15.08.2018 13:07:33</t>
  </si>
  <si>
    <t>P200045</t>
  </si>
  <si>
    <t>Таблиця №  ДIЯЛЬНIСТЬ КАБIНЕТIВ ЛФК ТА ГОЛКОРЕФЛЕКСОТЕРАПІЇ</t>
  </si>
  <si>
    <t>Кiлькiсть   ЛФК    процедур  на:</t>
  </si>
  <si>
    <t>1 амбулат. хворого</t>
  </si>
  <si>
    <t>Кiлькiсть процедур ГРТ на 1 хворого</t>
  </si>
  <si>
    <t>Дата друку: 15.08.2018 13:07:36</t>
  </si>
  <si>
    <t>P200046</t>
  </si>
  <si>
    <t>Таблиця №  ДIЯЛЬНIСТЬ КЛIНIКО-ДIАГНОСТИЧНИХ ЛАБОРАТОРIЙ</t>
  </si>
  <si>
    <t>Кількість аналізів на 100 відвід. у полікл.</t>
  </si>
  <si>
    <t>Питома вага аналізів, зробл. в полікл. та вдома(%)</t>
  </si>
  <si>
    <t>Кількість аналізів</t>
  </si>
  <si>
    <t>на 1 мешканця</t>
  </si>
  <si>
    <t>на 1 стац. хворого</t>
  </si>
  <si>
    <t>на 1 ліжко-день</t>
  </si>
  <si>
    <t>Дата друку: 15.08.2018 13:07:41</t>
  </si>
  <si>
    <t>P200047</t>
  </si>
  <si>
    <t>Таблиця №  СТРУКТУРА ЛАБОРАТОРНИХ ДОСЛIДЖЕНЬ</t>
  </si>
  <si>
    <t>П И Т О М А    В А Г А   Д О С Л I Д Ж Е Н Ь  (%)</t>
  </si>
  <si>
    <t>Загаль- ноклiн.</t>
  </si>
  <si>
    <t>Гемато- логіч.</t>
  </si>
  <si>
    <t>Цитоло- гiчних</t>
  </si>
  <si>
    <t>Бiохi- мiчних</t>
  </si>
  <si>
    <t>Мiкро- бiолог.</t>
  </si>
  <si>
    <t>Iмуноло гiчних</t>
  </si>
  <si>
    <t>Генетич них</t>
  </si>
  <si>
    <t>Токси- коло- гiчн.</t>
  </si>
  <si>
    <t>Дата друку: 15.08.2018 13:07:48</t>
  </si>
  <si>
    <t>P200049</t>
  </si>
  <si>
    <t>Таблиця №  СТРУКТУРА БАКТЕРIОЛОГIЧНИХ ТА IМУНОЛОГIЧНИХ ДОСЛIДЖЕНЬ</t>
  </si>
  <si>
    <t>Питома вага досліджень (%)</t>
  </si>
  <si>
    <t>Бактерiологiчн. на туберкульоз</t>
  </si>
  <si>
    <t>Бакте- рiоскоп</t>
  </si>
  <si>
    <t>Посiви</t>
  </si>
  <si>
    <t>Чутли- вiсть до антибак. препар.</t>
  </si>
  <si>
    <t>Серологiч. дослiдж.: реакцiя на сифiлiс</t>
  </si>
  <si>
    <t>Імунологiчнi дослiдження</t>
  </si>
  <si>
    <t>на ВIЛ- iнфекцiю</t>
  </si>
  <si>
    <t>на гепа- тити</t>
  </si>
  <si>
    <t>на iншi TORCH - iнфекцїї</t>
  </si>
  <si>
    <t>Дата друку: 15.08.2018 13:07:54</t>
  </si>
  <si>
    <t>P200050</t>
  </si>
  <si>
    <t>Таблиця №  ДIЯЛЬНIСТЬ КАБIНЕТIВ ФУНКЦIОНАЛЬНОЇ ДIАГНОСТИКИ I</t>
  </si>
  <si>
    <t>ГIПЕРБАРИЧНОЇ ОКСИГЕНАЦIЇ</t>
  </si>
  <si>
    <t>Кiльк. функ- цiональних дослiджень на 1 хворого</t>
  </si>
  <si>
    <t>В тому числi на 1:</t>
  </si>
  <si>
    <t>амбулаторн.  хворого</t>
  </si>
  <si>
    <t>стаціонарн. хворого</t>
  </si>
  <si>
    <t>Кiлькiсть сеансiв на одну дiючу барокамеру</t>
  </si>
  <si>
    <t>езофагогастро- дуоденоскопiї та дуоденоскопiї</t>
  </si>
  <si>
    <t>колоноскопiї</t>
  </si>
  <si>
    <t>Дата друку: 15.08.2018 13:08:05</t>
  </si>
  <si>
    <t>P200052</t>
  </si>
  <si>
    <t>Таблиця №  ВИЯВЛЯЄМIСТЬ ОНКОПАТОЛОГIЇ ПРИ ЕНДОСКОПIЧНИХ ОБСТЕЖЕННЯХ (%)</t>
  </si>
  <si>
    <t>У  тому   числi</t>
  </si>
  <si>
    <t>бронхоскопiї</t>
  </si>
  <si>
    <t>Дата друку: 15.08.2018 13:08:13</t>
  </si>
  <si>
    <t>P200053</t>
  </si>
  <si>
    <t>Таблиця №  ДIЯЛЬНIСТЬ КАБIНЕТIВ УЛЬТРАЗВУКОВИХ ДОСЛIДЖЕНЬ</t>
  </si>
  <si>
    <t>Кiлькiсть ультразв. дослiджень на 1 апарат</t>
  </si>
  <si>
    <t>ПИТОМА   ВАГА   ДОСЛIДЖЕНЬ</t>
  </si>
  <si>
    <t>сердцево- судинної системи</t>
  </si>
  <si>
    <t>органiв черевної порожнини</t>
  </si>
  <si>
    <t>жiночих статевих органiв</t>
  </si>
  <si>
    <t>щитовидної залози</t>
  </si>
  <si>
    <t>Дата друку: 15.08.2018 13:08:18</t>
  </si>
  <si>
    <t>P200054</t>
  </si>
  <si>
    <t>Таблиця №  Укомплектованiсть штатами в лiкувальних закладах</t>
  </si>
  <si>
    <t>Найменування посади</t>
  </si>
  <si>
    <t>Укомплекто- ванiсть штатних посад зайнятими</t>
  </si>
  <si>
    <t>Укомплекто- ванiсть штатних посад фiзичними особами</t>
  </si>
  <si>
    <t>Укомплекто- ванiсть зайнятих посад фiзичними особами</t>
  </si>
  <si>
    <t>Лікарі,всього</t>
  </si>
  <si>
    <t>у т.ч. керівники закладів та їх заступники</t>
  </si>
  <si>
    <t>терапевти, усього</t>
  </si>
  <si>
    <t>у тому числі: дільничні терапевти</t>
  </si>
  <si>
    <t>цехової лікарської дільниці</t>
  </si>
  <si>
    <t>терапевти підліткові</t>
  </si>
  <si>
    <t>загальноі практики - сімейної медицини</t>
  </si>
  <si>
    <t>пульмонологи</t>
  </si>
  <si>
    <t>у тому числі дитячі пульмонологи</t>
  </si>
  <si>
    <t>ревматологи</t>
  </si>
  <si>
    <t>кардіоревматологи дитячі</t>
  </si>
  <si>
    <t>кардіологи</t>
  </si>
  <si>
    <t>гастроентерологи</t>
  </si>
  <si>
    <t>у тому числі дитячі гастроентерологи</t>
  </si>
  <si>
    <t>дієтологи</t>
  </si>
  <si>
    <t>нефрологи</t>
  </si>
  <si>
    <t>у тому числі дитячі нефрологи</t>
  </si>
  <si>
    <t>ендокринологи</t>
  </si>
  <si>
    <t>у тому числі дитячі ендокринологи</t>
  </si>
  <si>
    <t>алергологи</t>
  </si>
  <si>
    <t>у тому числі дитячі алергологи</t>
  </si>
  <si>
    <t>гематологи</t>
  </si>
  <si>
    <t>у тому числі дитячі гематологи</t>
  </si>
  <si>
    <t>інфекціоністи</t>
  </si>
  <si>
    <t>у тому числі дитячі інфекціоністи</t>
  </si>
  <si>
    <t>фізіотерапевти</t>
  </si>
  <si>
    <t>лікарі з лікувальної фізкультури</t>
  </si>
  <si>
    <t>лікарі зі спортивної медицини</t>
  </si>
  <si>
    <t>лікарі з функціональної діагностики</t>
  </si>
  <si>
    <t>хірурги</t>
  </si>
  <si>
    <t>у тому числі дитячі хірурги</t>
  </si>
  <si>
    <t>хірурги серцево-судинні</t>
  </si>
  <si>
    <t>хірурги торакальні</t>
  </si>
  <si>
    <t>хірурги проктологи</t>
  </si>
  <si>
    <t>ортопеди-травматологи</t>
  </si>
  <si>
    <t>у тому числі дитячі ортопеди-травматологи</t>
  </si>
  <si>
    <t>урологи</t>
  </si>
  <si>
    <t>у тому числі дитячі урологи</t>
  </si>
  <si>
    <t>нейрохірурги</t>
  </si>
  <si>
    <t>у тому числі дитячі нейрохірурги</t>
  </si>
  <si>
    <t>анестезіологи</t>
  </si>
  <si>
    <t>у тому числі дитячі анестезіологи</t>
  </si>
  <si>
    <t>ендоскопісти</t>
  </si>
  <si>
    <t>онкологи</t>
  </si>
  <si>
    <t>у тому числі дитячі онкологи</t>
  </si>
  <si>
    <t>радіологи</t>
  </si>
  <si>
    <t>стоматологи</t>
  </si>
  <si>
    <t>у тому числі дитячі стоматологи</t>
  </si>
  <si>
    <t>акушери-гінекологи</t>
  </si>
  <si>
    <t>у тому числі гінекологи дитячого та підліткового віку</t>
  </si>
  <si>
    <t>педіатри, усього</t>
  </si>
  <si>
    <t>у тому числі дільничні</t>
  </si>
  <si>
    <t>з них міських дільниць</t>
  </si>
  <si>
    <t>педіатри-неонаталоги</t>
  </si>
  <si>
    <t>офтальмологи</t>
  </si>
  <si>
    <t>у тому числі дитячі  офтальмологи</t>
  </si>
  <si>
    <t>отоларингологи</t>
  </si>
  <si>
    <t>у тому числі дитячі отоларингологи</t>
  </si>
  <si>
    <t>фтизіатри</t>
  </si>
  <si>
    <t>у тому числі дитячі фтизіатри</t>
  </si>
  <si>
    <t>невропатологи</t>
  </si>
  <si>
    <t>у тому числі неврологи дитячі</t>
  </si>
  <si>
    <t>рефлексотерапевти</t>
  </si>
  <si>
    <t>психіатри</t>
  </si>
  <si>
    <t>у тому числі дитячі психіатри</t>
  </si>
  <si>
    <t>наркологи</t>
  </si>
  <si>
    <t>психотерапевти</t>
  </si>
  <si>
    <t>лікарі-психологи</t>
  </si>
  <si>
    <t>сексопатологи</t>
  </si>
  <si>
    <t>дерматовенерологи</t>
  </si>
  <si>
    <t>у тому числі дитячі дерматовенерологи</t>
  </si>
  <si>
    <t>патологоанатоми</t>
  </si>
  <si>
    <t>у тому числі дитячі патологоанатоми</t>
  </si>
  <si>
    <t>бактеріологи</t>
  </si>
  <si>
    <t>лікарі-ерідеміологи</t>
  </si>
  <si>
    <t>токсикологи</t>
  </si>
  <si>
    <t>лікарі-лаборанти</t>
  </si>
  <si>
    <t>у тому числі лаборанти-генетики</t>
  </si>
  <si>
    <t>генетики</t>
  </si>
  <si>
    <t>лікарі-імунологи</t>
  </si>
  <si>
    <t>у тому числі дитячі лікарі-імунологи</t>
  </si>
  <si>
    <t>лікарі з ультразвукової діагностики</t>
  </si>
  <si>
    <t>рентгенологи</t>
  </si>
  <si>
    <t>лікарі приймального відділення</t>
  </si>
  <si>
    <t>загальні</t>
  </si>
  <si>
    <t>санологи</t>
  </si>
  <si>
    <t>судово-психіатричні експерти</t>
  </si>
  <si>
    <t>статистики</t>
  </si>
  <si>
    <t>методисти</t>
  </si>
  <si>
    <t>інтерни</t>
  </si>
  <si>
    <t>Спеціалісти з вищою немедичною освітою</t>
  </si>
  <si>
    <t>Зубні лікарі</t>
  </si>
  <si>
    <t>Середній медперсонал - усього</t>
  </si>
  <si>
    <t>у тому числі за спеціальностями: медичні сестри</t>
  </si>
  <si>
    <t>акушерки</t>
  </si>
  <si>
    <t>фельдшери</t>
  </si>
  <si>
    <t>фельдшери-наркологи</t>
  </si>
  <si>
    <t>зубні техніки</t>
  </si>
  <si>
    <t>лаборанти клінічних лабораторій</t>
  </si>
  <si>
    <t>лаборанти патолого-анатомічного відділення</t>
  </si>
  <si>
    <t>рентгенолаборанти</t>
  </si>
  <si>
    <t>медичні сестри фізіотерапевтичних кабінетів</t>
  </si>
  <si>
    <t>медичні статистики</t>
  </si>
  <si>
    <t>іншій медичний персонал</t>
  </si>
  <si>
    <t>Провізори</t>
  </si>
  <si>
    <t>Фармацевти</t>
  </si>
  <si>
    <t>Молодший медперсонал</t>
  </si>
  <si>
    <t>Інший персонал</t>
  </si>
  <si>
    <t>Усього посад (підсумок рядків 1,92-94,106-109)</t>
  </si>
  <si>
    <t>Крім того, медичні сестри загальної практики-сімейної медицини (із рядка 95)</t>
  </si>
  <si>
    <t>із рядка 92: психологи</t>
  </si>
  <si>
    <t>лаборанти</t>
  </si>
  <si>
    <t>біологи</t>
  </si>
  <si>
    <t>юристи</t>
  </si>
  <si>
    <t>Дата друку: 15.08.2018 13:08:26</t>
  </si>
  <si>
    <t>P200055</t>
  </si>
  <si>
    <t>Таблиця №  ДIЯЛЬНIСТЬ МАМОГРАФІЧНИХ АПАРАТІВ</t>
  </si>
  <si>
    <t>Кількість мамогра- фічних апаратів</t>
  </si>
  <si>
    <t>з них діючих</t>
  </si>
  <si>
    <t>Кількість виконаних досліджень</t>
  </si>
  <si>
    <t xml:space="preserve"> Абс. число</t>
  </si>
  <si>
    <t xml:space="preserve"> На 1 апарат</t>
  </si>
  <si>
    <t xml:space="preserve"> На 10 тис. жіночого населення 15-100 років</t>
  </si>
  <si>
    <t>Дата друку: 15.08.2018 13:08:34</t>
  </si>
  <si>
    <t>P200056</t>
  </si>
  <si>
    <t>Таблиця №  ВIДВIДУВАННЯ ДО ЛIКАРIВ В АМБУЛАТОРНО-</t>
  </si>
  <si>
    <t>ПОЛIКЛIНIЧНИХ ЗАКЛАДАХ (без відвідувань вдома та санаторіїв)</t>
  </si>
  <si>
    <t>Кiлькiсть вiдвiдувань (абс.)</t>
  </si>
  <si>
    <t>на 10000 населення</t>
  </si>
  <si>
    <t>на 1 зайняту посаду лiкаря</t>
  </si>
  <si>
    <t>Дата друку: 15.08.2018 13:08:39</t>
  </si>
  <si>
    <t>P200057           Рiвень госпiталiзацii на 100 мешканцiв</t>
  </si>
  <si>
    <t>Госпіталізовано хворих на 100 мешканців</t>
  </si>
  <si>
    <t>Сiльських мешканцiв</t>
  </si>
  <si>
    <t>Мiських мешканцiв</t>
  </si>
  <si>
    <t>Доступн. стацiон. допомоги (лiжко-днiв на 1000 меш- канцiв)</t>
  </si>
  <si>
    <t>Інтенсив. стацiон. допомоги (лiжко-днiв на 1 мешк.)</t>
  </si>
  <si>
    <t>Дата друку: 15.08.2018 13:08:43</t>
  </si>
  <si>
    <t>P200058</t>
  </si>
  <si>
    <t>Таблиця №  ПОКАЗНИКИ ВИКОРИСТАННЯ ЛIЖОК ТЕРАПЕВТИЧНОГО ПРОФIЛЮ</t>
  </si>
  <si>
    <t>Число лiжок</t>
  </si>
  <si>
    <t>Забезп. лiжками на10000 всього населен</t>
  </si>
  <si>
    <t>Забезп. лiжками на10000 вiдпов. населен</t>
  </si>
  <si>
    <t>Середнє число днiв роботи лiжка</t>
  </si>
  <si>
    <t>Середнє перебув. хворого на лiжку (дн.)</t>
  </si>
  <si>
    <t>Леталь- нiсть %</t>
  </si>
  <si>
    <t>Обiг лiжка</t>
  </si>
  <si>
    <t>Дата друку: 15.08.2018 13:08:48</t>
  </si>
  <si>
    <t>P200059</t>
  </si>
  <si>
    <t>Таблиця №  Укомплектованiсть штатами молодших медичних спеціалістів</t>
  </si>
  <si>
    <t>в лiкувальних закладах</t>
  </si>
  <si>
    <t>Дата друку: 15.08.2018 13:09:04</t>
  </si>
  <si>
    <t>P200065</t>
  </si>
  <si>
    <t>Таблиця №  ПРОФIЛАКТИЧНI ОГЛЯДИ ЖIНОК</t>
  </si>
  <si>
    <t>Всього огля- нуто жiнок 18р i старше (%)</t>
  </si>
  <si>
    <t>з  н и х</t>
  </si>
  <si>
    <t>оглянуто в огляд. кабін.</t>
  </si>
  <si>
    <t>з цитолог. дослiджен.</t>
  </si>
  <si>
    <t>/кабінети променевої терапії/</t>
  </si>
  <si>
    <t>Дата друку: 15.08.2018 13:09:32</t>
  </si>
  <si>
    <t>р200072     Діяльність радіологічних відділень       ( продовження до р200071 )</t>
  </si>
  <si>
    <t>Кількість радіологічних та рентгенол.ліжок</t>
  </si>
  <si>
    <t>середньорічних</t>
  </si>
  <si>
    <t>Середне перебування хвор. на ліжку</t>
  </si>
  <si>
    <t>Летальність</t>
  </si>
  <si>
    <t>Дата друку: 15.08.2018 13:09:41</t>
  </si>
  <si>
    <t>р200074        Стан використання діючої діагностичної апаратури</t>
  </si>
  <si>
    <t>(рентгенологічного відділення)</t>
  </si>
  <si>
    <t>кiлькicть дiючих апаратiв</t>
  </si>
  <si>
    <t>рентгенодіагнос тичних</t>
  </si>
  <si>
    <t>флюорографiв</t>
  </si>
  <si>
    <t>ультразвукової дiагностики</t>
  </si>
  <si>
    <t>навантаження на 1дiючий апарат</t>
  </si>
  <si>
    <t>рентген.дiагн. дослiдження</t>
  </si>
  <si>
    <t>ультразвуковi дослiдження</t>
  </si>
  <si>
    <t>Дата друку: 15.08.2018 13:10:14</t>
  </si>
  <si>
    <t>p200082            Профілактичні огляди дітей віком 15-17 років включно</t>
  </si>
  <si>
    <t>якi пiдлягають періодичним оглядам (в %)</t>
  </si>
  <si>
    <t>Всього підлітків</t>
  </si>
  <si>
    <t>з    них</t>
  </si>
  <si>
    <t xml:space="preserve"> юнаків</t>
  </si>
  <si>
    <t xml:space="preserve"> дівчат</t>
  </si>
  <si>
    <t>загально-осв шкіл</t>
  </si>
  <si>
    <t>серед.спец. уч.закл.,вуз</t>
  </si>
  <si>
    <t>системи профосвіти</t>
  </si>
  <si>
    <t>пудл.прац.у пром.,с/г,унш</t>
  </si>
  <si>
    <t>Дата друку: 15.08.2018 13:10:19</t>
  </si>
  <si>
    <t>P200083 Охоплено лікувано-оздоровчими заходами дітей віком 15-17 р. із числа,</t>
  </si>
  <si>
    <t>які підлягають профоглядам (в %)</t>
  </si>
  <si>
    <t>госпіталізовано</t>
  </si>
  <si>
    <t>діти 15-17 років</t>
  </si>
  <si>
    <t>абс.числа</t>
  </si>
  <si>
    <t>%</t>
  </si>
  <si>
    <t>юнаки</t>
  </si>
  <si>
    <t>направлено на санаторно-курортне лікування</t>
  </si>
  <si>
    <t>Дата друку: 15.08.2018 13:10:24</t>
  </si>
  <si>
    <t>мали потребу в оперативному лікуванні</t>
  </si>
  <si>
    <t>прооперовано із числа , яки мали потребу</t>
  </si>
  <si>
    <t>Дата друку: 15.08.2018 13:10:29</t>
  </si>
  <si>
    <t>мали потребу у корекції  зору</t>
  </si>
  <si>
    <t>забезпеч.корегуюч.окуляр.із числа потребуюч</t>
  </si>
  <si>
    <t>Дата друку: 15.08.2018 13:10:34</t>
  </si>
  <si>
    <t>р200086      Дiяльнiсть вiддiлення (кабiнету) ультразвукової дiагностики</t>
  </si>
  <si>
    <t>Кількість відділень (кабінетів)</t>
  </si>
  <si>
    <t>Кількість діючих апаратів УЗД</t>
  </si>
  <si>
    <t>Всього досліджень (абсолютні дані)</t>
  </si>
  <si>
    <t>На 1 зайняту посаду лікаря УЗД</t>
  </si>
  <si>
    <t>На 1 діючий апарат</t>
  </si>
  <si>
    <t>Дата друку: 15.08.2018 13:10:37</t>
  </si>
  <si>
    <t>P200087                 Ендоскопiчнi дослiдження</t>
  </si>
  <si>
    <t>Питома вага окремих дослiджень вiд загального числа (в %)</t>
  </si>
  <si>
    <t>Езофаго- гастродуо- деноскопій</t>
  </si>
  <si>
    <t>Дуоденоскопій</t>
  </si>
  <si>
    <t>Колоноскопій</t>
  </si>
  <si>
    <t>Бронхоскопій</t>
  </si>
  <si>
    <t>Інших</t>
  </si>
  <si>
    <t>Дата друку: 15.08.2018 13:10:41</t>
  </si>
  <si>
    <t>p200088     Дiяльнiсть рентгенологiчного вiддiлення (кабiнету),</t>
  </si>
  <si>
    <t>включаючи профілактичні дослідження</t>
  </si>
  <si>
    <t>Усього дослiджень (абсолютні дані)</t>
  </si>
  <si>
    <t>Кількість рентгенологічних  дослiджень на один дiючий  апарат</t>
  </si>
  <si>
    <t>На одну зайняту посаду лiкаря - рентгенолога</t>
  </si>
  <si>
    <t>діагностичних флюорограм</t>
  </si>
  <si>
    <t>з них комп'ютерних томографій</t>
  </si>
  <si>
    <t>Дата друку: 15.08.2018 13:10:45</t>
  </si>
  <si>
    <t>P200089.      Рентгенологічні профілактичні дослідження</t>
  </si>
  <si>
    <t>Кількість флюорографій грудної клітки дорослому населенню 15-100 років</t>
  </si>
  <si>
    <t>абсолютнi дані</t>
  </si>
  <si>
    <t>на 1000 відповідного населення</t>
  </si>
  <si>
    <t>у т.ч. дітям віком 15-17 років</t>
  </si>
  <si>
    <t>Дата друку: 15.08.2018 13:10:48</t>
  </si>
  <si>
    <t>P200090                Cклад хворих в стацiонарi.</t>
  </si>
  <si>
    <t>Середня тривалiсть лiкування.Летальнiсть.</t>
  </si>
  <si>
    <t>Дiти 0 - 17 рокiв включно</t>
  </si>
  <si>
    <t>летальнiсть</t>
  </si>
  <si>
    <t>середня тривалiсть лiкув.</t>
  </si>
  <si>
    <t>Усього (A00-T98)</t>
  </si>
  <si>
    <t>у тому числі: Деякі інфекційні та паразитарні хвороби (A00-B99)</t>
  </si>
  <si>
    <t>з них: кишкові інфекції  (A00-A09)</t>
  </si>
  <si>
    <t>туберкульоз легенів та позалегеневий туберкульоз органів дихання (A15.0-9, A16.0-9, А19.0-част.І A19.8-част.І)</t>
  </si>
  <si>
    <t>менінгококова інфекція (A39)</t>
  </si>
  <si>
    <t>септицемії (A40-A41)</t>
  </si>
  <si>
    <t>вірусний гепатит (B15-B19)</t>
  </si>
  <si>
    <t>у тому числі: хронічний вірусний гепатит В (B18.0.1)</t>
  </si>
  <si>
    <t>хронічний вірусний гепатит С (B18.2)</t>
  </si>
  <si>
    <t>Новоутворення (C00-D48)</t>
  </si>
  <si>
    <t>з них: злоякісні новоутворення (С00-С97)</t>
  </si>
  <si>
    <t>у тому числі  злоякісні новоутворення лімфоїдної, кровотворної та споріднених з ними тканин (C81-C96)</t>
  </si>
  <si>
    <t>Хвороби крові, кровотворних органів і окремі порушення із залученням  імунного механізму (D50-D89)</t>
  </si>
  <si>
    <t>з них: анемії (D50-D64)</t>
  </si>
  <si>
    <t>порушення згортання крові, пурпура, інші геморагічні стани (D65-D69)</t>
  </si>
  <si>
    <t>Хвороби ендокринної  системи, розладу харчування, порушення обміну речовин (E00-E90)</t>
  </si>
  <si>
    <t>з них: дифузний зоб II-III стадії (E01.0, E04.0)</t>
  </si>
  <si>
    <t>набутий гіпотиреоз та інші форми гіпотиреозу (E01.8, E03)</t>
  </si>
  <si>
    <t>цукровий діабет (E10-E14)</t>
  </si>
  <si>
    <t>Розлади психіки та поведінки (F00-F99)</t>
  </si>
  <si>
    <t>Хвороби нервової системи (G00-G99)</t>
  </si>
  <si>
    <t>з них:запальні хвороби центральної нервової системи (G00,G03,G04,G06,G08,G09)</t>
  </si>
  <si>
    <t>транзиторні церебральні ішемічні напади та споріднені синдроми (G45)</t>
  </si>
  <si>
    <t>церебральний параліч та інші паралітичні синдроми (G80-G83)</t>
  </si>
  <si>
    <t>Хвороби ока та його придаткового апарату (H00-H59)</t>
  </si>
  <si>
    <t>Хвороби вуха та соскового відростку (H60-H95)</t>
  </si>
  <si>
    <t>з них: гострий отит середнього вуха (H65.0.1, H66.0)</t>
  </si>
  <si>
    <t>Хвороби системи кровообігу (I00-I99)</t>
  </si>
  <si>
    <t>з них:гостра ревматична гарячка (I00-I02)</t>
  </si>
  <si>
    <t>хронічні ревматичні хвороби серця (I05-I09)</t>
  </si>
  <si>
    <t>гіпертонічна хвороба (без згадування про ішемічну хворобу серця та судинні ураження мозку) (I10-I13)</t>
  </si>
  <si>
    <t>ішемічна хвороба серця (I20-I25)</t>
  </si>
  <si>
    <t>у тому числі: стенокардія (I20)</t>
  </si>
  <si>
    <t>гострий інфаркт міокарду (I21-I22)</t>
  </si>
  <si>
    <t>інші форми гострої ішемічної хвороби серця (I24)</t>
  </si>
  <si>
    <t>цереброваскулярні хвороби (I60-I69)</t>
  </si>
  <si>
    <t>у тому числі: внутрішньочерепний крововилив (I60-I62)</t>
  </si>
  <si>
    <t>інфаркт головного мозку (I63)</t>
  </si>
  <si>
    <t>інсульт, неуточнений як крововилив або інфаркт мозку (I64)</t>
  </si>
  <si>
    <t>Хвороби органів дихання (J00-J99)</t>
  </si>
  <si>
    <t>з них: пневмонії (J12-J16, J18)</t>
  </si>
  <si>
    <t>інші обструктивні хвороби легень (J44.0, 1, 9)</t>
  </si>
  <si>
    <t>бронхіт хронічний обструктивний (J44.8.2)</t>
  </si>
  <si>
    <t>бронхіальна астма (J45-J46)</t>
  </si>
  <si>
    <t>бронхоектатична хвороба (J47)</t>
  </si>
  <si>
    <t>Хвороби органів травлення (K00-K93)</t>
  </si>
  <si>
    <t>з них хвороби ротової порожнини, залоз та щелеп (K04-K14)</t>
  </si>
  <si>
    <t>гастро-езофагеальний рефлюкс (K21)</t>
  </si>
  <si>
    <t>виразка шлунку та 12-палої кишки (K25-K27)</t>
  </si>
  <si>
    <t>у тому числі проривна виразка шлунка та 12-палої кишки (К25.1,2,5,6 К26.1,2,5,6)</t>
  </si>
  <si>
    <t>гастрит та дуоденіт (K29)</t>
  </si>
  <si>
    <t>у тому числі гострий  геморагічний та інші гострі гастрити (K29.0.1)</t>
  </si>
  <si>
    <t>диспепсії (K30)</t>
  </si>
  <si>
    <t>гострий апендицит (K35)</t>
  </si>
  <si>
    <t>грижа (K40-K46)</t>
  </si>
  <si>
    <t>у тому числі защемлена грижа (з непрохідністю, гангреною) (К40.0,1,3,4 К41.0,1,3,4К42.0,1-К46.0,1)</t>
  </si>
  <si>
    <t>Хвороба Крона (K50)</t>
  </si>
  <si>
    <t>неспецифічний виразковий коліт (K51)</t>
  </si>
  <si>
    <t>синдром подразненого кишечника (K58)</t>
  </si>
  <si>
    <t>цироз печінки (K70.3, K71.7, K74.3-6)</t>
  </si>
  <si>
    <t>жовчно-кам'яна хвороба, холецистит, холангіт (K80,K81, К82.2, K83.0 )</t>
  </si>
  <si>
    <t>у тому числі гострий холецистит (К80.0, K81.0, К82.2)</t>
  </si>
  <si>
    <t>хвороби підшлункової залози (K85-K86)</t>
  </si>
  <si>
    <t>у тому числі гострий панкреатит (K85)</t>
  </si>
  <si>
    <t>целіакія (K90.0)</t>
  </si>
  <si>
    <t>Хвороби шкіри та підшкірної клітковини (L00-L99)</t>
  </si>
  <si>
    <t>Хвороби кістково-м'язової системи та сполучної тканини (M00-M99)</t>
  </si>
  <si>
    <t>з них:ревматоїдний артрит та інші запальні артропатії (М05-М06, М08, М10-М13)</t>
  </si>
  <si>
    <t>у тому числі  ревматоїдний артрит (M05-M06)</t>
  </si>
  <si>
    <t>остеомієліт (М86)</t>
  </si>
  <si>
    <t>інші дорсопатії, спондилопатії (М40-М43,М46-М48,М53-М54)</t>
  </si>
  <si>
    <t>Хвороби сечостатевої системи (N00-N99)</t>
  </si>
  <si>
    <t>з них:гострий гломерулонефрит (N00)</t>
  </si>
  <si>
    <t>хронічний гломерулонефрит (N03)</t>
  </si>
  <si>
    <t>інфекції нирок (N10-N12)</t>
  </si>
  <si>
    <t>у тому числі  хронічний  пієлонефрит (N11)</t>
  </si>
  <si>
    <t>камені нирок і сечоводу (N20)</t>
  </si>
  <si>
    <t>хвороби передміхурової залози (N40-N42)</t>
  </si>
  <si>
    <t>Вагітність, пологи та післяпологовий період (O00-O99)</t>
  </si>
  <si>
    <t>Окремі стани,що виникають в перинатальному періоді (P00-P96)</t>
  </si>
  <si>
    <t>Уроджені аномалії (вади  розвитку), деформації і хромосомні порушення (Q00-Q99)</t>
  </si>
  <si>
    <t>Симптоми, ознаки та відхилення від норми, що виявлені при лабораторних та клінічних дослідженнях, не класифіковані в інших рубриках (R00-R99)</t>
  </si>
  <si>
    <t>Травми, отруєння та деякі інші наслідки дії зовнішніх причин (S00-T98)</t>
  </si>
  <si>
    <t>з них: переломи кісток  черепа, хребта, кісток тулуба, переломи в декількох ділянках тіла (S02, S12, S22, S32, T02, T08)</t>
  </si>
  <si>
    <t>внутрішньочерепні травми (S06)</t>
  </si>
  <si>
    <t>травми інших внутрішніх органів, грудної, черевної порожнини і таза (S26, S27, S36, S37)</t>
  </si>
  <si>
    <t>термічні та хімічні опіки (T20-T32)</t>
  </si>
  <si>
    <t>отруєння ліками та біологічними речовинами (T36-T50)</t>
  </si>
  <si>
    <t>Заг.кількість операцій (сист.МОЗ+відомства)</t>
  </si>
  <si>
    <t>Кількість померлих</t>
  </si>
  <si>
    <t>Післяопераційна летальність</t>
  </si>
  <si>
    <t>на 1000 дитячого населення</t>
  </si>
  <si>
    <t>учасники вiйни</t>
  </si>
  <si>
    <t>Дата друку: 15.08.2018 13:11:09</t>
  </si>
  <si>
    <t>P200095         Диспансерний нагляд за ветеранами вiйни</t>
  </si>
  <si>
    <t>Охоплення диспансерним наглядом ветеранiв вiйни у спецiалiстiв протягом року</t>
  </si>
  <si>
    <t>Учасники бойових дiй</t>
  </si>
  <si>
    <t>Iнвалiди вiйни</t>
  </si>
  <si>
    <t>особи, прирiвненi по пiльгам</t>
  </si>
  <si>
    <t>Перебувало під диспансерним наглядом: терапевтів</t>
  </si>
  <si>
    <t>хірургів</t>
  </si>
  <si>
    <t>невропатологів</t>
  </si>
  <si>
    <t>ортопедів</t>
  </si>
  <si>
    <t>психіатрів</t>
  </si>
  <si>
    <t>урологів</t>
  </si>
  <si>
    <t>офтальмологів</t>
  </si>
  <si>
    <t>інших спеціалістів</t>
  </si>
  <si>
    <t>Дата друку: 15.08.2018 13:11:12</t>
  </si>
  <si>
    <t>p200096  Диспансерний нагляд за ветеранами вiйни протягом звітного року</t>
  </si>
  <si>
    <t>у тому числі за групами інвалідності: I</t>
  </si>
  <si>
    <t>II</t>
  </si>
  <si>
    <t>III</t>
  </si>
  <si>
    <t>Отримали стаціонарне лікування</t>
  </si>
  <si>
    <t>Отримали санаторно-курортне лікування **</t>
  </si>
  <si>
    <t>на 10000 відповідного населення</t>
  </si>
  <si>
    <t>Дата друку: 15.08.2018 13:11:43</t>
  </si>
  <si>
    <t>P200104       Структура захворюваностi та смертностi новонароджених</t>
  </si>
  <si>
    <t>в iнших вiддiленнях,куди були переведенi новонарод-</t>
  </si>
  <si>
    <t>женi iз родильних стацiонарiв в вiцi 0-6 дiб.</t>
  </si>
  <si>
    <t>500 - 999 грамiв</t>
  </si>
  <si>
    <t>захворюванiсть</t>
  </si>
  <si>
    <t>смертнiсть</t>
  </si>
  <si>
    <t>1000 грамiв i бiльше</t>
  </si>
  <si>
    <t>Усього дітей</t>
  </si>
  <si>
    <t>гострі респіраторні інфекції (J00-J06,J20-J22)</t>
  </si>
  <si>
    <t>пневмонії (J12-J16, J18)</t>
  </si>
  <si>
    <t>інфекції шкіри та підшкірної клітковини (L00-L08)</t>
  </si>
  <si>
    <t>уроджені аномалії (Q00-Q99)</t>
  </si>
  <si>
    <t>внутрішньочерепна пологова травма (P10)</t>
  </si>
  <si>
    <t>інші пологові травми центральної та периферичної нервової системи  (P11, P14)</t>
  </si>
  <si>
    <t>внутрішньоматкова гіпоксія та асфіксія під час пологів (P20-P21)</t>
  </si>
  <si>
    <t>синдром дихальних розладів та інші респіраторні стани (P22, P24-P28)</t>
  </si>
  <si>
    <t>уроджені пневмонії (P23)</t>
  </si>
  <si>
    <t>інфекції, специфічні для перинатального періоду (P35, P37-P39)</t>
  </si>
  <si>
    <t>сепсис новонароджених (P36)</t>
  </si>
  <si>
    <t>гемолітична хвороба новонародженого (P55, P56)</t>
  </si>
  <si>
    <t>інші хвороби плоду та новонародженого</t>
  </si>
  <si>
    <t>учасники бойових дій</t>
  </si>
  <si>
    <t>інваліди війни</t>
  </si>
  <si>
    <t>учасники війни</t>
  </si>
  <si>
    <t>особи, прирівнені по пільгах</t>
  </si>
  <si>
    <t>Дата друку: 15.08.2018 13:12:01</t>
  </si>
  <si>
    <t>P200109        Питома вага стаціонарного лікування із числа контингентів,</t>
  </si>
  <si>
    <t>які стояли під 'Д' наглядом на протязі року.</t>
  </si>
  <si>
    <t>Дата друку: 15.08.2018 13:12:05</t>
  </si>
  <si>
    <t>P200110      Питома вага санаторно-курортного лікування із числа контингентів,</t>
  </si>
  <si>
    <t>які перебувають під 'Д' наглядом на протязі року.</t>
  </si>
  <si>
    <t>Дата друку: 15.08.2018 13:12:09</t>
  </si>
  <si>
    <t>P200111       Питома вага в % ветеранів війни по групам інвалідності.</t>
  </si>
  <si>
    <t>абсолютне число I,II,III групи</t>
  </si>
  <si>
    <t>питома вага I групи</t>
  </si>
  <si>
    <t>питома вага II групи</t>
  </si>
  <si>
    <t>питома вага III групи</t>
  </si>
  <si>
    <t>Особи,прирівнені по пільгах</t>
  </si>
  <si>
    <t>Дата друку: 15.08.2018 13:12:12</t>
  </si>
  <si>
    <t>P200112   Cтроки та результати лiкування хворих дiтей віком 0-17р.в стацiонарi</t>
  </si>
  <si>
    <t>Середня три- вал.лікуван.</t>
  </si>
  <si>
    <t>Загальна летальність</t>
  </si>
  <si>
    <t>Летальність до року</t>
  </si>
  <si>
    <t>Дата друку: 15.08.2018 13:12:16</t>
  </si>
  <si>
    <t>P200113     Основні причини смерті хворих дітей у стаціонарі на 100 вибувших</t>
  </si>
  <si>
    <t>діти 0-17 років</t>
  </si>
  <si>
    <t>діти 1-17 років</t>
  </si>
  <si>
    <t>діти до 1 року</t>
  </si>
  <si>
    <t>Дата друку: 15.08.2018 13:12:24</t>
  </si>
  <si>
    <t>P200115                  Загальна кількість операцій.</t>
  </si>
  <si>
    <t>Післяопераційна летальність.</t>
  </si>
  <si>
    <t>О Б Л А С Т Ь</t>
  </si>
  <si>
    <t>Загальна кільк. операцій (всього) (середньорічне)</t>
  </si>
  <si>
    <t>На 10000 насел. операцій (всього) (середньорічне)</t>
  </si>
  <si>
    <t>Післяопера- ційна летальність</t>
  </si>
  <si>
    <t>В С Ь О Г О   О П Е Р А Ц І Й</t>
  </si>
  <si>
    <t>Дата друку: 15.08.2018 13:12:28</t>
  </si>
  <si>
    <t>P200116                    Загальна кількість операцій</t>
  </si>
  <si>
    <t>(діти 0-17 років включно)</t>
  </si>
  <si>
    <t>Загальна кільк. операцій</t>
  </si>
  <si>
    <t>На 1000 насел.</t>
  </si>
  <si>
    <t>Післяопера- ційна летальність (%)</t>
  </si>
  <si>
    <t>В С Ь О Г О  О П Е Р А Ц І Й</t>
  </si>
  <si>
    <t>Дата друку: 15.08.2018 13:12:32</t>
  </si>
  <si>
    <t>p200117       Структура госпіталізованої захворюваності</t>
  </si>
  <si>
    <t>і смертності дітей 0-17 років</t>
  </si>
  <si>
    <t>Н  а й м е н у в а н н я       х в о р о б</t>
  </si>
  <si>
    <t>Виписано  хворих /  абсолютні числа  /</t>
  </si>
  <si>
    <t>В с ь о г о</t>
  </si>
  <si>
    <t>У т.ч. до 1року</t>
  </si>
  <si>
    <t>Питома вага серед усіх виписаних</t>
  </si>
  <si>
    <t>Померло  в  стаціонарі / абсолютні  числа /</t>
  </si>
  <si>
    <t>Питома   вага серед усіх померлих</t>
  </si>
  <si>
    <t>Л е т а л ь н і с т ь</t>
  </si>
  <si>
    <t>Всього                                                 A00-T98</t>
  </si>
  <si>
    <t>у т.ч.: деякі інфекційні та паразитарні хвороби        A00-B99</t>
  </si>
  <si>
    <t>з них: кишкові інфекції                                A00-A09</t>
  </si>
  <si>
    <t>Туберкульоз органів дихання                            A15-A16</t>
  </si>
  <si>
    <t>менінгококова інфекція                                     А39</t>
  </si>
  <si>
    <t>сентицемії                                             А40-А41</t>
  </si>
  <si>
    <t>вірусний гепатит                                       В15-В19</t>
  </si>
  <si>
    <t>у тому числі вірусний гепатит В                             В18.0.1</t>
  </si>
  <si>
    <t>у тому числі вірусний гепатит С                             В18.2</t>
  </si>
  <si>
    <t>Новоутворення                                          С00-D48</t>
  </si>
  <si>
    <t>з них: злоякісні новоутворення                         С00-С97</t>
  </si>
  <si>
    <t>у т.ч.новоутворення лімфатичної та кровотворної ткан.  С81-С96</t>
  </si>
  <si>
    <t>Хвор.крові,кровотворних органів і окремі порушення...  D50-D89</t>
  </si>
  <si>
    <t>з них анемії                                           D50-D64</t>
  </si>
  <si>
    <t>порушення згортання крові,пурпура,інші геморагічні ст. D65-D69</t>
  </si>
  <si>
    <t>Хвороби ендокринної системи,розладу харчування...      E00-E90</t>
  </si>
  <si>
    <t>з них дифузний зоб II-III ступеню                   Е01.0,Е04.0</t>
  </si>
  <si>
    <t>набутий гіпетиреоз та інші форми гіпотиреозу        Е01.8,Е03</t>
  </si>
  <si>
    <t>цукровий діабет                                        Е10-E14</t>
  </si>
  <si>
    <t>Розлади психіки та поведінки                           F00-F99</t>
  </si>
  <si>
    <t>Хвороби нервової системи                               G00-G99</t>
  </si>
  <si>
    <t>з них запальні хвороби центральної нервової системи G00,G03...</t>
  </si>
  <si>
    <t>р 7.02</t>
  </si>
  <si>
    <t>церебральний параліч та інші паралітичні синдроми      G80-G83</t>
  </si>
  <si>
    <t>Хвороби ока та його придаткового апарату               H00-H59</t>
  </si>
  <si>
    <t>Хвороби вуха та сосковидного відростку                 H00-H95</t>
  </si>
  <si>
    <t>з них гострий отит середнього вуха               Н65.0.1,H66.0</t>
  </si>
  <si>
    <t>Хвороби системи кровообігу                             I00-I99</t>
  </si>
  <si>
    <t>з них гостра ревматична гарячка                        I00-I02</t>
  </si>
  <si>
    <t>хронічні ревматичні хвороби серця                      I05-I09</t>
  </si>
  <si>
    <t>Хвороби органів дихання                                J00-J99</t>
  </si>
  <si>
    <t>з них пневмонії                                     J12-J16,J18</t>
  </si>
  <si>
    <t>емфізема та інші обструктивні хвороби легень  J43-J44.0,1,9</t>
  </si>
  <si>
    <t>бронхіт хронічний обструктивний                        J44.8,2</t>
  </si>
  <si>
    <t>бронхіальна астма                                    J45-  J46</t>
  </si>
  <si>
    <t>Хвороби органів травлення                              К00-К93</t>
  </si>
  <si>
    <t>гастро-езофагеальний рефлюкс                K21</t>
  </si>
  <si>
    <t>з них виразка шлунка та 12-палої кишки                 K25-K27</t>
  </si>
  <si>
    <t>у т.ч.проривна виразка шлунка та 12-палої кишки K25.1,2,5,6...</t>
  </si>
  <si>
    <t>гастрит та дуоденіт                                    К29</t>
  </si>
  <si>
    <t>у т.ч.гострий геморагічний та інші гострі гастрити     К29.0.1</t>
  </si>
  <si>
    <t>диспепсії                                      K30</t>
  </si>
  <si>
    <t>гострий апендецит                                      K35</t>
  </si>
  <si>
    <t>грижа                                                  K40-K46</t>
  </si>
  <si>
    <t>у т.ч.защемлена грижа (з непрохідністю,гангреною) K40.0-1...</t>
  </si>
  <si>
    <t>хвороба Крона                       K50</t>
  </si>
  <si>
    <t>неспицефічний виразковий коліт         K51</t>
  </si>
  <si>
    <t>синдром подразненого кишечника        K58</t>
  </si>
  <si>
    <t>цироз печінки        K70.3,K71.7,K74.3-6</t>
  </si>
  <si>
    <t>жовчнокам'яна хвороба,холецистит,холангіт K80,K81,K83.0</t>
  </si>
  <si>
    <t>у т.ч.гострий холецистит                           K80.0,K81.0</t>
  </si>
  <si>
    <t>хвороби підшлункової залози                        K85-K86</t>
  </si>
  <si>
    <t>у т.ч. гострий панкреатит                              K85</t>
  </si>
  <si>
    <t>целіакія                              K90.0</t>
  </si>
  <si>
    <t>Хвороби шкіри та підшкірної клітковини                 L00-L99</t>
  </si>
  <si>
    <t>Хвороби кістково-м'язової сист.та сполучної ткан.      M00-M99</t>
  </si>
  <si>
    <t>з них ревматоїдний артрит та інші запальні артропатії М05-М06...</t>
  </si>
  <si>
    <t>у тому числі ревматоїдний артрит                      М05-М06</t>
  </si>
  <si>
    <t>остеомієліт                                           М86</t>
  </si>
  <si>
    <t>інші дорсопатії,спондилопатії         М40-M43,M46-M48,M53-M54</t>
  </si>
  <si>
    <t>Хвороби сечостатевої системи                           N00-N99</t>
  </si>
  <si>
    <t>з них гострий гломерулонефрит                          N00</t>
  </si>
  <si>
    <t>хронічний гломерулонефрит                              N03</t>
  </si>
  <si>
    <t>інфекції нирок                                         N10-N12</t>
  </si>
  <si>
    <t>у т.ч.хронічний пієлонефрит                                N11</t>
  </si>
  <si>
    <t>камені нирок і сечоводу                                    N20</t>
  </si>
  <si>
    <t>хвороби передміхурової залози                          N40-N42</t>
  </si>
  <si>
    <t>Вагітність, пологи та післяпологовий період            О00-О99</t>
  </si>
  <si>
    <t>Окремі стани,які виникли у перинатальному періоді      Р00-Р96</t>
  </si>
  <si>
    <t>Вроджені аномалії(вади розвитку),деформації і хр.пор.  Q00-Q99</t>
  </si>
  <si>
    <t>Симптоми,ознаки та відхилення від норми                R00-R99</t>
  </si>
  <si>
    <t>Травми,отруєння та деякі інші наслідки дії з.пр.       S00-T98</t>
  </si>
  <si>
    <t>з них переломи кісток черепа,хребта...S02,S12,S22,S32,T02,T08</t>
  </si>
  <si>
    <t>внутрішньочерепні травми                                  S06</t>
  </si>
  <si>
    <t>травми інших внутрішніх органів,г.,ч.порожнини  S26,S27,S36,S37</t>
  </si>
  <si>
    <t>термічні та хімічні опіки                              Т20-Т32</t>
  </si>
  <si>
    <t>отруєння ліками та біологічними речовинами             Т36-Т50</t>
  </si>
  <si>
    <t>Дата друку: 15.08.2018 13:12:37</t>
  </si>
  <si>
    <t>р200118     Строки та результати лікування хворих дітей 0-17 років</t>
  </si>
  <si>
    <t>у стаціонарі</t>
  </si>
  <si>
    <t>Н а й м е н у в а н н я     х в о р о б</t>
  </si>
  <si>
    <t>Середня тривалість лікування / в днях /</t>
  </si>
  <si>
    <t>на 100 госпітал</t>
  </si>
  <si>
    <t>У т. ч. в віці до 1 року</t>
  </si>
  <si>
    <t>Дата друку: 15.08.2018 13:12:41</t>
  </si>
  <si>
    <t>р200119        Структура проведених операцій в стаціонарі</t>
  </si>
  <si>
    <t>дітям 0-17 років</t>
  </si>
  <si>
    <t>проведено операцій у стаціонарі</t>
  </si>
  <si>
    <t>питома вага серед усіх операцій</t>
  </si>
  <si>
    <t>померло оперованих</t>
  </si>
  <si>
    <t>питома вага серед усіх помер лих оперованих</t>
  </si>
  <si>
    <t>летальність на 100 оперованих</t>
  </si>
  <si>
    <t>Дата друку: 15.08.2018 13:12:45</t>
  </si>
  <si>
    <t>P200120    Рентгенологічні  профілктичні дослідження дітей віком 15-17 років</t>
  </si>
  <si>
    <t>кількість флюрографій грудної клітки, зроблених підліткам</t>
  </si>
  <si>
    <t>Дата друку: 15.08.2018 13:12:54</t>
  </si>
  <si>
    <t>р200122        Діяльність лікувально-допоможних відділень</t>
  </si>
  <si>
    <t>/ дітям 0-17 років /</t>
  </si>
  <si>
    <t>Питома вага дітей, що закінчили лікування в заг. кількості</t>
  </si>
  <si>
    <t>Проліковано в поліклініці та вдома</t>
  </si>
  <si>
    <t>Абсолютні числа</t>
  </si>
  <si>
    <t>На 1000 відвідувань</t>
  </si>
  <si>
    <t>Проліковано в стаціонарі</t>
  </si>
  <si>
    <t>На 1 хворого</t>
  </si>
  <si>
    <t>Фізіотерапевтичне відділення</t>
  </si>
  <si>
    <t>Кабінет ЛФК</t>
  </si>
  <si>
    <t>Логопедична допомога</t>
  </si>
  <si>
    <t>Функціональна діагностика</t>
  </si>
  <si>
    <t>Дата друку: 15.08.2018 13:13:16</t>
  </si>
  <si>
    <t>P200126   Питома вага первинних відвідувань та відвідувань сільськими жителями</t>
  </si>
  <si>
    <t>до лікарів стоматологів та зубних лікарів серед усіх відвідувань</t>
  </si>
  <si>
    <t>лікарів стоматологічного профілю (%)</t>
  </si>
  <si>
    <t>Первинних</t>
  </si>
  <si>
    <t>Діти 0-17 р. включно</t>
  </si>
  <si>
    <t>Сільськими жителями</t>
  </si>
  <si>
    <t>Діти 0-17р. включно</t>
  </si>
  <si>
    <t>Дата друку: 15.08.2018 13:14:06</t>
  </si>
  <si>
    <t>P200135     Питома вага хворих, які померли від інфаркту міокарду</t>
  </si>
  <si>
    <t>питома вага</t>
  </si>
  <si>
    <t>хворих з ін- фарктом міо- карда, які надійшли в першу добу від почат.з.</t>
  </si>
  <si>
    <t>померлих від інфаркту міо карда в пер- ші 0-24 год. після госпі- талізації</t>
  </si>
  <si>
    <t>Дата друку: 15.08.2018 13:14:35</t>
  </si>
  <si>
    <t>P200141  Показники госпітальної захвоpюваності</t>
  </si>
  <si>
    <t>Всього виписано і померло в стаціонарі дорослих 18 р. і старших</t>
  </si>
  <si>
    <t>Показник на 100 тис. відповідного населення</t>
  </si>
  <si>
    <t>Всього виписано і померло в стаціонарі дітей 0-17р.вкл</t>
  </si>
  <si>
    <t>Всього виписано і померло дорослих + дітей</t>
  </si>
  <si>
    <t>Показник  на 100 тис.усього населення</t>
  </si>
  <si>
    <t>Дата друку: 15.08.2018 13:16:56</t>
  </si>
  <si>
    <t>P200173              Питома вага окремих видів аналізів</t>
  </si>
  <si>
    <t>(продовження таблиці Р200045)</t>
  </si>
  <si>
    <t>на ВІЛ інфекцію</t>
  </si>
  <si>
    <t>гепатити</t>
  </si>
  <si>
    <t>інші ТОRCH- інфекції</t>
  </si>
  <si>
    <t>на фенілке- тонурію</t>
  </si>
  <si>
    <t>вроджений гіпотиреоз</t>
  </si>
  <si>
    <t>на неркотич ні речовини</t>
  </si>
  <si>
    <t>етилового спирту</t>
  </si>
  <si>
    <t>загальна кількість операцій(без абортів)1</t>
  </si>
  <si>
    <t>мікрохірургічні</t>
  </si>
  <si>
    <t>на вусі</t>
  </si>
  <si>
    <t>слухополіпшуючі</t>
  </si>
  <si>
    <t>органозберігаючі</t>
  </si>
  <si>
    <t>P200181   Термінова хірургічна допомога хворим, які вибули зі стаціонару</t>
  </si>
  <si>
    <t>закладів охорони здоров'я інших відомств</t>
  </si>
  <si>
    <t>Дата друку: 15.08.2018 13:17:50</t>
  </si>
  <si>
    <t>P200182                Загальна кількість операцій</t>
  </si>
  <si>
    <t>Охоплення профiлакт. оглядами пiдлегл. контин- гентiв</t>
  </si>
  <si>
    <t>На 10000 населення</t>
  </si>
  <si>
    <t>Післяопераційна летальність (%)</t>
  </si>
  <si>
    <t>у т.ч. литих</t>
  </si>
  <si>
    <t>у т.ч. суцільнолитих</t>
  </si>
  <si>
    <t>у т.ч. бюгельних суцільнолитих</t>
  </si>
  <si>
    <t>Дата друку: 15.08.2018 13:19:55</t>
  </si>
  <si>
    <t>P200208 Дiяльнiсть ренгенологiчного вiддiлення(кабiнету)</t>
  </si>
  <si>
    <t>включаючи профілактичні дослідження     (   R20   )</t>
  </si>
  <si>
    <t>Дата друку: 15.08.2018 13:20:43</t>
  </si>
  <si>
    <t>P200219 Кількість виготовлених зубних протезів</t>
  </si>
  <si>
    <t>На 10 тисяч населення</t>
  </si>
  <si>
    <t>Кількість вигототов. одиночних коронок, штифтових зубів,вкл. напівкор., усього</t>
  </si>
  <si>
    <t>місткових протезів, усього</t>
  </si>
  <si>
    <t>у т.ч. суцільно-литих</t>
  </si>
  <si>
    <t>знімних протезів, усього</t>
  </si>
  <si>
    <t>постійних шин і шинопротезів, усього</t>
  </si>
  <si>
    <t>щелепно- лицьових протезів і апаратів, усього</t>
  </si>
  <si>
    <t>одиниць метало- кераміки і фарфору</t>
  </si>
  <si>
    <t>зубних імплантантів</t>
  </si>
  <si>
    <t>Дата друку: 15.08.2018 13:20:48</t>
  </si>
  <si>
    <t>Р200220 Комп'ютерна толографія</t>
  </si>
  <si>
    <t>Навантаження на 1 діючий апарат</t>
  </si>
  <si>
    <t>Навантаження на 1 зайняту посаду посаду лікаря-рентгенолога</t>
  </si>
  <si>
    <t>Лист1</t>
  </si>
  <si>
    <t>P200002</t>
  </si>
  <si>
    <t>P200007</t>
  </si>
  <si>
    <t>P200013</t>
  </si>
  <si>
    <t>P200014</t>
  </si>
  <si>
    <t>P200015</t>
  </si>
  <si>
    <t>P200016</t>
  </si>
  <si>
    <t>P200018</t>
  </si>
  <si>
    <t>P200020</t>
  </si>
  <si>
    <t>P200022</t>
  </si>
  <si>
    <t>P200023</t>
  </si>
  <si>
    <t>P200024</t>
  </si>
  <si>
    <t>P200025</t>
  </si>
  <si>
    <t>P200026</t>
  </si>
  <si>
    <t>P200027</t>
  </si>
  <si>
    <t>P200028</t>
  </si>
  <si>
    <t>P200029</t>
  </si>
  <si>
    <t>P200031</t>
  </si>
  <si>
    <t>P200032</t>
  </si>
  <si>
    <t>P200035</t>
  </si>
  <si>
    <t>P200057</t>
  </si>
  <si>
    <t>P200072</t>
  </si>
  <si>
    <t>P200074</t>
  </si>
  <si>
    <t>P200082</t>
  </si>
  <si>
    <t>P200083</t>
  </si>
  <si>
    <t>P200084</t>
  </si>
  <si>
    <t>P200085</t>
  </si>
  <si>
    <t>P200086</t>
  </si>
  <si>
    <t>P200087</t>
  </si>
  <si>
    <t>P200088</t>
  </si>
  <si>
    <t>P200089</t>
  </si>
  <si>
    <t>P200090</t>
  </si>
  <si>
    <t>P200095</t>
  </si>
  <si>
    <t>P200096</t>
  </si>
  <si>
    <t>P200104</t>
  </si>
  <si>
    <t>P200109</t>
  </si>
  <si>
    <t>P200110</t>
  </si>
  <si>
    <t>P200111</t>
  </si>
  <si>
    <t>P200112</t>
  </si>
  <si>
    <t>P200113</t>
  </si>
  <si>
    <t>P200115</t>
  </si>
  <si>
    <t>P200116</t>
  </si>
  <si>
    <t>P200117</t>
  </si>
  <si>
    <t>P200118</t>
  </si>
  <si>
    <t>P200119</t>
  </si>
  <si>
    <t>P200120</t>
  </si>
  <si>
    <t>P200122</t>
  </si>
  <si>
    <t>P200126</t>
  </si>
  <si>
    <t>P200135</t>
  </si>
  <si>
    <t>P200141</t>
  </si>
  <si>
    <t>P200173</t>
  </si>
  <si>
    <t>P200181</t>
  </si>
  <si>
    <t>P200182</t>
  </si>
  <si>
    <t>P200208</t>
  </si>
  <si>
    <t>P200219</t>
  </si>
  <si>
    <t>P200220</t>
  </si>
  <si>
    <t xml:space="preserve">  дiяльностi паталогоанатомiчного вiддiлення</t>
  </si>
  <si>
    <t xml:space="preserve"> дiяльностi стацiонара(доросле населення)</t>
  </si>
  <si>
    <t xml:space="preserve"> хiрургiчноi дiяльностi</t>
  </si>
  <si>
    <t xml:space="preserve"> пiсляоперацiйноi летальностi і структура оперативних втручань</t>
  </si>
  <si>
    <t xml:space="preserve">  термiновoi хiрургii</t>
  </si>
  <si>
    <t>PSP171Продовження таблицi №</t>
  </si>
  <si>
    <t>P200083 Охоплено лікувано-оздоровчими заходами дітей віком 15-17 р. із числа,які підлягають профоглядам (в %)</t>
  </si>
  <si>
    <t>P200032 Діяльність патологоанатомічного бюро (відділення) Питома вага патологоанатомічних розтинів</t>
  </si>
  <si>
    <t>P200017Таблиця № ПОКАЗНИКИ ДIЯЛЬНОСТI ДИТЯЧИХ СТАЦIОНАРIВ ОБЛАСТI</t>
  </si>
  <si>
    <t>P200019Таблиця № ПОКАЗНИКИ ГОСПIТАЛIЗАЦII ХВОРИХ З IНФАРКТОМ МIОКАРДА</t>
  </si>
  <si>
    <t>P200034Таблиця № УРГЕНТНА ХIРУРГIЧНА ДОПОМОГА В ОБЛАСТI</t>
  </si>
  <si>
    <t>P200040Таблиця № ДIЯЛЬНIСТЬ РЕНТГЕНОЛОГIЧНИХ ВIДДIЛЕНЬ</t>
  </si>
  <si>
    <t>P200041Таблиця № СТРУКТУРА РЕНТГЕНОЛОГIЧНИХ ДОСЛIДЖЕНЬ</t>
  </si>
  <si>
    <t>P200043Таблиця № СТРУКТУРА СПЕЦIАЛЬНИХ РЕНТГЕНДОСЛIДЖЕНЬ</t>
  </si>
  <si>
    <t>P200044Таблиця № ДIЯЛЬНIСТЬ ФIЗIОТЕРАПЕВТИЧНИХ ВIДДIЛЕНЬ</t>
  </si>
  <si>
    <t>P200045Таблиця № ДIЯЛЬНIСТЬ КАБIНЕТIВ ЛФК ТА ГОЛКОРЕФЛЕКСОТЕРАПІЇ</t>
  </si>
  <si>
    <t>P200046Таблиця № ДIЯЛЬНIСТЬ КЛIНIКО-ДIАГНОСТИЧНИХ ЛАБОРАТОРIЙ</t>
  </si>
  <si>
    <t>P200047Таблиця № СТРУКТУРА ЛАБОРАТОРНИХ ДОСЛIДЖЕНЬ</t>
  </si>
  <si>
    <t>P200049Таблиця № СТРУКТУРА БАКТЕРIОЛОГIЧНИХ ТА IМУНОЛОГIЧНИХ ДОСЛIДЖЕНЬ</t>
  </si>
  <si>
    <t>P200050Таблиця № ДIЯЛЬНIСТЬ КАБIНЕТIВ ФУНКЦIОНАЛЬНОЇ ДIАГНОСТИКИ I</t>
  </si>
  <si>
    <t>P200052Таблиця № ВИЯВЛЯЄМIСТЬ ОНКОПАТОЛОГIЇ ПРИ ЕНДОСКОПIЧНИХ ОБСТЕЖЕННЯХ (%)</t>
  </si>
  <si>
    <t>P200053Таблиця № ДIЯЛЬНIСТЬ КАБIНЕТIВ УЛЬТРАЗВУКОВИХ ДОСЛIДЖЕНЬ</t>
  </si>
  <si>
    <t>P200054Таблиця № Укомплектованiсть штатами в лiкувальних закладах</t>
  </si>
  <si>
    <t>P200055Таблиця № ДIЯЛЬНIСТЬ МАМОГРАФІЧНИХ АПАРАТІВ</t>
  </si>
  <si>
    <t>P200056Таблиця № ВIДВIДУВАННЯ ДО ЛIКАРIВ В АМБУЛАТОРНО-</t>
  </si>
  <si>
    <t>P200058Таблиця № ПОКАЗНИКИ ВИКОРИСТАННЯ ЛIЖОК ТЕРАПЕВТИЧНОГО ПРОФIЛЮ</t>
  </si>
  <si>
    <t>P200059Таблиця № Укомплектованiсть штатами молодших медичних спеціалістів</t>
  </si>
  <si>
    <t>P200065Таблиця № ПРОФIЛАКТИЧНI ОГЛЯДИ ЖIНОК</t>
  </si>
  <si>
    <t>p200096 Диспансерний нагляд за ветеранами вiйни протягом звітного року</t>
  </si>
  <si>
    <t>P200141 Показники госпітальної захвоpюваності</t>
  </si>
  <si>
    <t>P200014 Охоплення періодичними оглядами окремих контингентів населення</t>
  </si>
  <si>
    <t>P200112 Cтроки та результати лiкування хворих дiтей віком 0-17р.в стацiонарi</t>
  </si>
  <si>
    <t>P200120 Рентгенологічні профілктичні дослідження дітей віком 15-17 років</t>
  </si>
  <si>
    <t>P200126 Питома вага первинних відвідувань та відвідувань сільськими жителямидо лікарів стоматологів та зубних лікарів серед усіх відвідувань</t>
  </si>
  <si>
    <t>P200181 Термінова хірургічна допомога хворим, які вибули зі стаціонарузакладів охорони здоров'я інших відомств</t>
  </si>
  <si>
    <t>P200022 Діяльність рентгенологічного відділення (кабінету)Рентгенологічні дослiдження.</t>
  </si>
  <si>
    <t>P200023 Питома вага (у %) окремих видів спеціальних дослідженьіз загальної кількості спеціальних досліджень</t>
  </si>
  <si>
    <t>P200025 Діяльність лабораторії радіоізотопної діагностикиПитома вага окремих дослiджень (в %) вiд загального кількості</t>
  </si>
  <si>
    <t>P200028 Діяльність ендоскопічного відділення (кабінету)</t>
  </si>
  <si>
    <t>P200031 Діяльність кабінету функціональноі діагностикиКількість досліджень</t>
  </si>
  <si>
    <t>р200072 Діяльність радіологічних відділень ( продовження до р200071 )/кабінети променевої терапії/</t>
  </si>
  <si>
    <t>р200074 Стан використання діючої діагностичної апаратури(рентгенологічного відділення)</t>
  </si>
  <si>
    <t>р200086 Дiяльнiсть вiддiлення (кабiнету) ультразвукової дiагностики</t>
  </si>
  <si>
    <t>p200088 Дiяльнiсть рентгенологiчного вiддiлення (кабiнету),включаючи профілактичні дослідження</t>
  </si>
  <si>
    <t>P200089. Рентгенологічні профілактичні дослідження</t>
  </si>
  <si>
    <t>P200104 Структура захворюваностi та смертностi новонародженихв iнших вiддiленнях,куди були переведенi новонарод-</t>
  </si>
  <si>
    <t>P200109 Питома вага стаціонарного лікування із числа контингентів,які стояли під 'Д' наглядом на протязі року.</t>
  </si>
  <si>
    <t>P200110 Питома вага санаторно-курортного лікування із числа контингентів,які перебувають під 'Д' наглядом на протязі року.</t>
  </si>
  <si>
    <t>P200111 Питома вага в % ветеранів війни по групам інвалідності.</t>
  </si>
  <si>
    <t>P200113 Основні причини смерті хворих дітей у стаціонарі на 100 вибувших</t>
  </si>
  <si>
    <t>p200117 Структура госпіталізованої захворюваностіі смертності дітей 0-17 років</t>
  </si>
  <si>
    <t>р200118 Строки та результати лікування хворих дітей 0-17 роківу стаціонарі</t>
  </si>
  <si>
    <t>р200119 Структура проведених операцій в стаціонарідітям 0-17 років</t>
  </si>
  <si>
    <t>р200122 Діяльність лікувально-допоможних відділень/ дітям 0-17 років /</t>
  </si>
  <si>
    <t>P200135 Питома вага хворих, які померли від інфаркту міокарду</t>
  </si>
  <si>
    <t>P200208 Дiяльнiсть ренгенологiчного вiддiлення(кабiнету)включаючи профілактичні дослідження ( R20 )</t>
  </si>
  <si>
    <t>P200013. Вікова структура померлих дітей в стаціонарах</t>
  </si>
  <si>
    <t>P20 Показники хiрургiчноi дiяльностi Форма 20 табл.3500,3501,3502</t>
  </si>
  <si>
    <t>P200057 Рiвень госпiталiзацii на 100 мешканцiв</t>
  </si>
  <si>
    <t>p200082 Профілактичні огляди дітей віком 15-17 років включноякi пiдлягають періодичним оглядам (в %)</t>
  </si>
  <si>
    <t>P200090 Cклад хворих в стацiонарi.Середня тривалiсть лiкування.Летальнiсть.</t>
  </si>
  <si>
    <t>P200095 Диспансерний нагляд за ветеранами вiйниОхоплення диспансерним наглядом ветеранiв вiйни у спецiалiстiв протягом року</t>
  </si>
  <si>
    <t>P200173 Питома вага окремих видів аналізів(продовження таблиці Р200045)</t>
  </si>
  <si>
    <t>P200182 Загальна кількість операційПісляопераційна летальність</t>
  </si>
  <si>
    <t>P20 ПОКАЗНИКИ Форма 20 табл.4500 дiяльностi паталогоанатомiчного вiддiлення</t>
  </si>
  <si>
    <t>P20 ПОКАЗНИКИ Форма 20 табл.3600 термiновoi хiрургii</t>
  </si>
  <si>
    <t>P20 ПОКАЗНИКИ Форма 20 табл.3220 дiяльностi стацiонара(доросле населення)</t>
  </si>
  <si>
    <t>P20 ПОКАЗНИКИ Форма 20 табл.3500 пiсляоперацiйноi летальностi і структура оперативних втручань</t>
  </si>
  <si>
    <t>P20 ПОКАЗНИКИ Форма 20 табл.3500,3600 хiрургiчноi дiяльностi</t>
  </si>
  <si>
    <t>P200029 Ультразвукові дослідженняПитома вага ( в % ) окремих ультразвукових досліджень від загальної кількості</t>
  </si>
  <si>
    <t>P200026 Діяльність лабораторій Кількість проведених аналізів</t>
  </si>
  <si>
    <t>P200027 Діяльність лабораторій Питома вага окремих видів аналізів від загальної кількості аналізів (в %)</t>
  </si>
  <si>
    <t>P200029 Ультразвукові дослідження Питома вага ( в % ) окремих ультразвукових досліджень від загальної кількості</t>
  </si>
  <si>
    <t>P200087 Ендоскопiчнi дослiдженняПитома вага окремих дослiджень вiд загального числа (в %)</t>
  </si>
  <si>
    <t>P200115 Загальна кількість операцій.Післяопераційна летальність.</t>
  </si>
  <si>
    <t>P200116 Загальна кількість операційПісляопераційна летальність</t>
  </si>
  <si>
    <t xml:space="preserve"> ПОКАЗНИКИ працi лiкарiв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</si>
</sst>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3" fillId="0" borderId="0" xfId="0" applyFont="1"/>
    <xf numFmtId="4" fontId="3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3" fillId="0" borderId="1" xfId="0" quotePrefix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164" fontId="3" fillId="0" borderId="0" xfId="0" applyNumberFormat="1" applyFont="1"/>
    <xf numFmtId="164" fontId="3" fillId="0" borderId="1" xfId="0" applyNumberFormat="1" applyFont="1" applyBorder="1" applyAlignment="1">
      <alignment wrapText="1"/>
    </xf>
    <xf numFmtId="0" fontId="1" fillId="0" borderId="1" xfId="0" quotePrefix="1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3" fillId="0" borderId="0" xfId="0" applyNumberFormat="1" applyFont="1"/>
    <xf numFmtId="3" fontId="3" fillId="0" borderId="1" xfId="0" applyNumberFormat="1" applyFont="1" applyBorder="1" applyAlignment="1">
      <alignment wrapText="1"/>
    </xf>
    <xf numFmtId="4" fontId="1" fillId="0" borderId="0" xfId="0" applyNumberFormat="1" applyFont="1"/>
    <xf numFmtId="4" fontId="1" fillId="0" borderId="1" xfId="0" applyNumberFormat="1" applyFont="1" applyBorder="1" applyAlignment="1">
      <alignment wrapText="1"/>
    </xf>
    <xf numFmtId="3" fontId="1" fillId="0" borderId="0" xfId="0" applyNumberFormat="1" applyFont="1"/>
    <xf numFmtId="3" fontId="1" fillId="0" borderId="1" xfId="0" applyNumberFormat="1" applyFont="1" applyBorder="1" applyAlignment="1">
      <alignment wrapText="1"/>
    </xf>
    <xf numFmtId="165" fontId="1" fillId="0" borderId="0" xfId="0" applyNumberFormat="1" applyFont="1"/>
    <xf numFmtId="165" fontId="1" fillId="0" borderId="1" xfId="0" applyNumberFormat="1" applyFont="1" applyBorder="1" applyAlignment="1">
      <alignment wrapText="1"/>
    </xf>
    <xf numFmtId="0" fontId="5" fillId="0" borderId="0" xfId="0" applyFont="1"/>
    <xf numFmtId="166" fontId="3" fillId="0" borderId="1" xfId="0" applyNumberFormat="1" applyFont="1" applyBorder="1"/>
    <xf numFmtId="0" fontId="6" fillId="0" borderId="0" xfId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theme" Target="theme/theme1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1051;&#1080;&#1089;&#1090;2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1</xdr:row>
      <xdr:rowOff>38100</xdr:rowOff>
    </xdr:from>
    <xdr:to>
      <xdr:col>13</xdr:col>
      <xdr:colOff>590550</xdr:colOff>
      <xdr:row>6</xdr:row>
      <xdr:rowOff>76200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7553325" y="20002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11</xdr:col>
      <xdr:colOff>219075</xdr:colOff>
      <xdr:row>6</xdr:row>
      <xdr:rowOff>38100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7000875" y="16192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12</xdr:col>
      <xdr:colOff>219075</xdr:colOff>
      <xdr:row>6</xdr:row>
      <xdr:rowOff>133350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6115050" y="14287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12</xdr:col>
      <xdr:colOff>219075</xdr:colOff>
      <xdr:row>7</xdr:row>
      <xdr:rowOff>133350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6115050" y="285750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15</xdr:col>
      <xdr:colOff>219075</xdr:colOff>
      <xdr:row>6</xdr:row>
      <xdr:rowOff>133350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7972425" y="14287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0</xdr:rowOff>
    </xdr:from>
    <xdr:to>
      <xdr:col>16</xdr:col>
      <xdr:colOff>219075</xdr:colOff>
      <xdr:row>7</xdr:row>
      <xdr:rowOff>133350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8582025" y="285750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14</xdr:col>
      <xdr:colOff>219075</xdr:colOff>
      <xdr:row>7</xdr:row>
      <xdr:rowOff>133350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9344025" y="285750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0</xdr:rowOff>
    </xdr:from>
    <xdr:to>
      <xdr:col>15</xdr:col>
      <xdr:colOff>219075</xdr:colOff>
      <xdr:row>7</xdr:row>
      <xdr:rowOff>276225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7981950" y="42862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11</xdr:col>
      <xdr:colOff>219075</xdr:colOff>
      <xdr:row>7</xdr:row>
      <xdr:rowOff>133350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6524625" y="285750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14</xdr:col>
      <xdr:colOff>219075</xdr:colOff>
      <xdr:row>7</xdr:row>
      <xdr:rowOff>133350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7362825" y="285750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11</xdr:col>
      <xdr:colOff>219075</xdr:colOff>
      <xdr:row>7</xdr:row>
      <xdr:rowOff>133350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5810250" y="285750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0</xdr:row>
      <xdr:rowOff>0</xdr:rowOff>
    </xdr:from>
    <xdr:to>
      <xdr:col>12</xdr:col>
      <xdr:colOff>600075</xdr:colOff>
      <xdr:row>5</xdr:row>
      <xdr:rowOff>38100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7058025" y="0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12</xdr:col>
      <xdr:colOff>219075</xdr:colOff>
      <xdr:row>7</xdr:row>
      <xdr:rowOff>133350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6124575" y="285750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15</xdr:col>
      <xdr:colOff>219075</xdr:colOff>
      <xdr:row>7</xdr:row>
      <xdr:rowOff>38100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8124825" y="323850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13</xdr:col>
      <xdr:colOff>219075</xdr:colOff>
      <xdr:row>6</xdr:row>
      <xdr:rowOff>38100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7496175" y="16192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13</xdr:col>
      <xdr:colOff>219075</xdr:colOff>
      <xdr:row>6</xdr:row>
      <xdr:rowOff>38100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7496175" y="16192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15</xdr:col>
      <xdr:colOff>219075</xdr:colOff>
      <xdr:row>6</xdr:row>
      <xdr:rowOff>38100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7362825" y="16192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14</xdr:col>
      <xdr:colOff>219075</xdr:colOff>
      <xdr:row>6</xdr:row>
      <xdr:rowOff>38100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8010525" y="16192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13</xdr:col>
      <xdr:colOff>219075</xdr:colOff>
      <xdr:row>6</xdr:row>
      <xdr:rowOff>38100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7296150" y="16192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12</xdr:col>
      <xdr:colOff>219075</xdr:colOff>
      <xdr:row>6</xdr:row>
      <xdr:rowOff>38100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7915275" y="16192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11</xdr:col>
      <xdr:colOff>219075</xdr:colOff>
      <xdr:row>6</xdr:row>
      <xdr:rowOff>38100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7305675" y="16192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12</xdr:col>
      <xdr:colOff>219075</xdr:colOff>
      <xdr:row>6</xdr:row>
      <xdr:rowOff>38100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6819900" y="16192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390525</xdr:colOff>
      <xdr:row>0</xdr:row>
      <xdr:rowOff>0</xdr:rowOff>
    </xdr:from>
    <xdr:to>
      <xdr:col>12</xdr:col>
      <xdr:colOff>0</xdr:colOff>
      <xdr:row>5</xdr:row>
      <xdr:rowOff>133350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6010275" y="0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15</xdr:col>
      <xdr:colOff>219075</xdr:colOff>
      <xdr:row>6</xdr:row>
      <xdr:rowOff>38100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7362825" y="16192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14</xdr:col>
      <xdr:colOff>219075</xdr:colOff>
      <xdr:row>6</xdr:row>
      <xdr:rowOff>38100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7581900" y="16192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11</xdr:col>
      <xdr:colOff>219075</xdr:colOff>
      <xdr:row>6</xdr:row>
      <xdr:rowOff>38100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6705600" y="16192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11</xdr:col>
      <xdr:colOff>219075</xdr:colOff>
      <xdr:row>6</xdr:row>
      <xdr:rowOff>38100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7239000" y="16192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12</xdr:col>
      <xdr:colOff>219075</xdr:colOff>
      <xdr:row>6</xdr:row>
      <xdr:rowOff>38100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7286625" y="16192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11</xdr:col>
      <xdr:colOff>219075</xdr:colOff>
      <xdr:row>6</xdr:row>
      <xdr:rowOff>38100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7467600" y="16192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13</xdr:col>
      <xdr:colOff>219075</xdr:colOff>
      <xdr:row>6</xdr:row>
      <xdr:rowOff>38100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7429500" y="16192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10</xdr:col>
      <xdr:colOff>219075</xdr:colOff>
      <xdr:row>6</xdr:row>
      <xdr:rowOff>38100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6457950" y="16192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12</xdr:col>
      <xdr:colOff>219075</xdr:colOff>
      <xdr:row>6</xdr:row>
      <xdr:rowOff>38100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6686550" y="16192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14</xdr:col>
      <xdr:colOff>219075</xdr:colOff>
      <xdr:row>6</xdr:row>
      <xdr:rowOff>38100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7715250" y="16192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18</xdr:col>
      <xdr:colOff>219075</xdr:colOff>
      <xdr:row>6</xdr:row>
      <xdr:rowOff>133350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11182350" y="14287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10</xdr:col>
      <xdr:colOff>219075</xdr:colOff>
      <xdr:row>6</xdr:row>
      <xdr:rowOff>38100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6858000" y="16192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10</xdr:col>
      <xdr:colOff>219075</xdr:colOff>
      <xdr:row>6</xdr:row>
      <xdr:rowOff>38100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6257925" y="16192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12</xdr:col>
      <xdr:colOff>219075</xdr:colOff>
      <xdr:row>6</xdr:row>
      <xdr:rowOff>133350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6115050" y="14287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12</xdr:col>
      <xdr:colOff>219075</xdr:colOff>
      <xdr:row>6</xdr:row>
      <xdr:rowOff>133350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6124575" y="14287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14</xdr:col>
      <xdr:colOff>219075</xdr:colOff>
      <xdr:row>6</xdr:row>
      <xdr:rowOff>133350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6905625" y="14287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15</xdr:col>
      <xdr:colOff>219075</xdr:colOff>
      <xdr:row>6</xdr:row>
      <xdr:rowOff>133350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7524750" y="14287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15</xdr:col>
      <xdr:colOff>219075</xdr:colOff>
      <xdr:row>7</xdr:row>
      <xdr:rowOff>133350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7524750" y="285750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15</xdr:col>
      <xdr:colOff>219075</xdr:colOff>
      <xdr:row>7</xdr:row>
      <xdr:rowOff>133350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7524750" y="285750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13</xdr:col>
      <xdr:colOff>219075</xdr:colOff>
      <xdr:row>6</xdr:row>
      <xdr:rowOff>133350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6734175" y="14287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12</xdr:col>
      <xdr:colOff>219075</xdr:colOff>
      <xdr:row>6</xdr:row>
      <xdr:rowOff>133350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6124575" y="14287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11</xdr:col>
      <xdr:colOff>219075</xdr:colOff>
      <xdr:row>7</xdr:row>
      <xdr:rowOff>38100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7296150" y="323850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10</xdr:col>
      <xdr:colOff>219075</xdr:colOff>
      <xdr:row>7</xdr:row>
      <xdr:rowOff>133350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4886325" y="285750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11</xdr:col>
      <xdr:colOff>219075</xdr:colOff>
      <xdr:row>6</xdr:row>
      <xdr:rowOff>133350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5505450" y="14287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9</xdr:col>
      <xdr:colOff>219075</xdr:colOff>
      <xdr:row>6</xdr:row>
      <xdr:rowOff>133350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6838950" y="14287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11</xdr:col>
      <xdr:colOff>219075</xdr:colOff>
      <xdr:row>6</xdr:row>
      <xdr:rowOff>133350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6477000" y="14287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11</xdr:col>
      <xdr:colOff>219075</xdr:colOff>
      <xdr:row>6</xdr:row>
      <xdr:rowOff>133350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6477000" y="14287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11</xdr:col>
      <xdr:colOff>219075</xdr:colOff>
      <xdr:row>5</xdr:row>
      <xdr:rowOff>133350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6305550" y="0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11</xdr:col>
      <xdr:colOff>219075</xdr:colOff>
      <xdr:row>6</xdr:row>
      <xdr:rowOff>133350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5505450" y="14287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11</xdr:col>
      <xdr:colOff>219075</xdr:colOff>
      <xdr:row>6</xdr:row>
      <xdr:rowOff>133350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5505450" y="14287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11</xdr:col>
      <xdr:colOff>219075</xdr:colOff>
      <xdr:row>6</xdr:row>
      <xdr:rowOff>133350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5791200" y="14287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10</xdr:col>
      <xdr:colOff>219075</xdr:colOff>
      <xdr:row>6</xdr:row>
      <xdr:rowOff>419100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7458075" y="42862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13</xdr:col>
      <xdr:colOff>219075</xdr:colOff>
      <xdr:row>8</xdr:row>
      <xdr:rowOff>38100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7829550" y="80962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13</xdr:col>
      <xdr:colOff>219075</xdr:colOff>
      <xdr:row>7</xdr:row>
      <xdr:rowOff>228600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7600950" y="42862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12</xdr:col>
      <xdr:colOff>219075</xdr:colOff>
      <xdr:row>6</xdr:row>
      <xdr:rowOff>133350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7543800" y="14287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11</xdr:col>
      <xdr:colOff>219075</xdr:colOff>
      <xdr:row>6</xdr:row>
      <xdr:rowOff>133350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6934200" y="14287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0</xdr:rowOff>
    </xdr:from>
    <xdr:to>
      <xdr:col>16</xdr:col>
      <xdr:colOff>219075</xdr:colOff>
      <xdr:row>7</xdr:row>
      <xdr:rowOff>133350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10725150" y="285750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11</xdr:col>
      <xdr:colOff>219075</xdr:colOff>
      <xdr:row>7</xdr:row>
      <xdr:rowOff>133350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8086725" y="285750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13</xdr:col>
      <xdr:colOff>219075</xdr:colOff>
      <xdr:row>6</xdr:row>
      <xdr:rowOff>133350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8743950" y="14287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10</xdr:col>
      <xdr:colOff>219075</xdr:colOff>
      <xdr:row>6</xdr:row>
      <xdr:rowOff>419100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4876800" y="42862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11</xdr:col>
      <xdr:colOff>219075</xdr:colOff>
      <xdr:row>7</xdr:row>
      <xdr:rowOff>133350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5800725" y="285750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12</xdr:col>
      <xdr:colOff>219075</xdr:colOff>
      <xdr:row>6</xdr:row>
      <xdr:rowOff>133350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6134100" y="14287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9</xdr:col>
      <xdr:colOff>219075</xdr:colOff>
      <xdr:row>6</xdr:row>
      <xdr:rowOff>133350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4267200" y="14287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14</xdr:col>
      <xdr:colOff>219075</xdr:colOff>
      <xdr:row>7</xdr:row>
      <xdr:rowOff>38100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7839075" y="323850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13</xdr:col>
      <xdr:colOff>219075</xdr:colOff>
      <xdr:row>6</xdr:row>
      <xdr:rowOff>133350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7029450" y="14287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14</xdr:col>
      <xdr:colOff>219075</xdr:colOff>
      <xdr:row>6</xdr:row>
      <xdr:rowOff>133350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7362825" y="14287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11</xdr:col>
      <xdr:colOff>219075</xdr:colOff>
      <xdr:row>6</xdr:row>
      <xdr:rowOff>133350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6477000" y="14287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9</xdr:col>
      <xdr:colOff>219075</xdr:colOff>
      <xdr:row>7</xdr:row>
      <xdr:rowOff>133350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4276725" y="285750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9</xdr:col>
      <xdr:colOff>219075</xdr:colOff>
      <xdr:row>6</xdr:row>
      <xdr:rowOff>276225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4267200" y="285750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8</xdr:col>
      <xdr:colOff>219075</xdr:colOff>
      <xdr:row>6</xdr:row>
      <xdr:rowOff>133350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3657600" y="14287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10</xdr:col>
      <xdr:colOff>219075</xdr:colOff>
      <xdr:row>6</xdr:row>
      <xdr:rowOff>38100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6791325" y="161925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11</xdr:col>
      <xdr:colOff>219075</xdr:colOff>
      <xdr:row>7</xdr:row>
      <xdr:rowOff>38100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7305675" y="323850"/>
          <a:ext cx="2047875" cy="8477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 b="1"/>
            <a:t>Оглавление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77"/>
  <sheetViews>
    <sheetView tabSelected="1" workbookViewId="0"/>
  </sheetViews>
  <sheetFormatPr defaultRowHeight="15" x14ac:dyDescent="0.25"/>
  <cols>
    <col min="2" max="2" width="10.7109375" customWidth="1"/>
    <col min="3" max="3" width="115" customWidth="1"/>
    <col min="4" max="6" width="9.28515625" customWidth="1"/>
  </cols>
  <sheetData>
    <row r="3" spans="2:4" x14ac:dyDescent="0.25">
      <c r="B3" t="s">
        <v>1186</v>
      </c>
      <c r="C3" t="s">
        <v>1317</v>
      </c>
      <c r="D3" s="27" t="str">
        <f>HYPERLINK("#"&amp;B3&amp;"!B4","перейти")</f>
        <v>перейти</v>
      </c>
    </row>
    <row r="4" spans="2:4" x14ac:dyDescent="0.25">
      <c r="B4" t="s">
        <v>1191</v>
      </c>
      <c r="C4" t="s">
        <v>1307</v>
      </c>
      <c r="D4" s="27" t="str">
        <f t="shared" ref="D4:D67" si="0">HYPERLINK("#"&amp;B4&amp;"!B4","перейти")</f>
        <v>перейти</v>
      </c>
    </row>
    <row r="5" spans="2:4" x14ac:dyDescent="0.25">
      <c r="B5" t="s">
        <v>1192</v>
      </c>
      <c r="C5" t="s">
        <v>1308</v>
      </c>
      <c r="D5" s="27" t="str">
        <f t="shared" si="0"/>
        <v>перейти</v>
      </c>
    </row>
    <row r="6" spans="2:4" x14ac:dyDescent="0.25">
      <c r="B6" t="s">
        <v>1193</v>
      </c>
      <c r="C6" t="s">
        <v>1309</v>
      </c>
      <c r="D6" s="27" t="str">
        <f t="shared" si="0"/>
        <v>перейти</v>
      </c>
    </row>
    <row r="7" spans="2:4" x14ac:dyDescent="0.25">
      <c r="B7" t="s">
        <v>1190</v>
      </c>
      <c r="C7" t="s">
        <v>1306</v>
      </c>
      <c r="D7" s="27" t="str">
        <f t="shared" si="0"/>
        <v>перейти</v>
      </c>
    </row>
    <row r="8" spans="2:4" x14ac:dyDescent="0.25">
      <c r="B8" t="s">
        <v>1187</v>
      </c>
      <c r="C8" t="s">
        <v>1305</v>
      </c>
      <c r="D8" s="27" t="str">
        <f t="shared" si="0"/>
        <v>перейти</v>
      </c>
    </row>
    <row r="9" spans="2:4" x14ac:dyDescent="0.25">
      <c r="B9" t="s">
        <v>434</v>
      </c>
      <c r="C9" t="s">
        <v>1298</v>
      </c>
      <c r="D9" s="27" t="str">
        <f t="shared" si="0"/>
        <v>перейти</v>
      </c>
    </row>
    <row r="10" spans="2:4" x14ac:dyDescent="0.25">
      <c r="B10" t="s">
        <v>1188</v>
      </c>
      <c r="C10" t="s">
        <v>1297</v>
      </c>
      <c r="D10" s="27" t="str">
        <f t="shared" si="0"/>
        <v>перейти</v>
      </c>
    </row>
    <row r="11" spans="2:4" x14ac:dyDescent="0.25">
      <c r="B11" t="s">
        <v>1189</v>
      </c>
      <c r="C11" t="s">
        <v>1271</v>
      </c>
      <c r="D11" s="27" t="str">
        <f t="shared" si="0"/>
        <v>перейти</v>
      </c>
    </row>
    <row r="12" spans="2:4" x14ac:dyDescent="0.25">
      <c r="B12" t="s">
        <v>153</v>
      </c>
      <c r="C12" t="s">
        <v>1249</v>
      </c>
      <c r="D12" s="27" t="str">
        <f t="shared" si="0"/>
        <v>перейти</v>
      </c>
    </row>
    <row r="13" spans="2:4" x14ac:dyDescent="0.25">
      <c r="B13" t="s">
        <v>328</v>
      </c>
      <c r="C13" t="s">
        <v>1250</v>
      </c>
      <c r="D13" s="27" t="str">
        <f t="shared" si="0"/>
        <v>перейти</v>
      </c>
    </row>
    <row r="14" spans="2:4" x14ac:dyDescent="0.25">
      <c r="B14" t="s">
        <v>1194</v>
      </c>
      <c r="C14" t="s">
        <v>1276</v>
      </c>
      <c r="D14" s="27" t="str">
        <f t="shared" si="0"/>
        <v>перейти</v>
      </c>
    </row>
    <row r="15" spans="2:4" x14ac:dyDescent="0.25">
      <c r="B15" t="s">
        <v>1195</v>
      </c>
      <c r="C15" t="s">
        <v>1277</v>
      </c>
      <c r="D15" s="27" t="str">
        <f t="shared" si="0"/>
        <v>перейти</v>
      </c>
    </row>
    <row r="16" spans="2:4" x14ac:dyDescent="0.25">
      <c r="B16" t="s">
        <v>1197</v>
      </c>
      <c r="C16" t="s">
        <v>1278</v>
      </c>
      <c r="D16" s="27" t="str">
        <f t="shared" si="0"/>
        <v>перейти</v>
      </c>
    </row>
    <row r="17" spans="2:4" x14ac:dyDescent="0.25">
      <c r="B17" t="s">
        <v>1198</v>
      </c>
      <c r="C17" t="s">
        <v>1311</v>
      </c>
      <c r="D17" s="27" t="str">
        <f t="shared" si="0"/>
        <v>перейти</v>
      </c>
    </row>
    <row r="18" spans="2:4" x14ac:dyDescent="0.25">
      <c r="B18" t="s">
        <v>1199</v>
      </c>
      <c r="C18" t="s">
        <v>1312</v>
      </c>
      <c r="D18" s="27" t="str">
        <f t="shared" si="0"/>
        <v>перейти</v>
      </c>
    </row>
    <row r="19" spans="2:4" x14ac:dyDescent="0.25">
      <c r="B19" t="s">
        <v>1200</v>
      </c>
      <c r="C19" t="s">
        <v>1279</v>
      </c>
      <c r="D19" s="27" t="str">
        <f t="shared" si="0"/>
        <v>перейти</v>
      </c>
    </row>
    <row r="20" spans="2:4" x14ac:dyDescent="0.25">
      <c r="B20" t="s">
        <v>1201</v>
      </c>
      <c r="C20" t="s">
        <v>1313</v>
      </c>
      <c r="D20" s="27" t="str">
        <f t="shared" si="0"/>
        <v>перейти</v>
      </c>
    </row>
    <row r="21" spans="2:4" x14ac:dyDescent="0.25">
      <c r="B21" t="s">
        <v>1196</v>
      </c>
      <c r="C21" t="s">
        <v>1310</v>
      </c>
      <c r="D21" s="27" t="str">
        <f t="shared" si="0"/>
        <v>перейти</v>
      </c>
    </row>
    <row r="22" spans="2:4" x14ac:dyDescent="0.25">
      <c r="B22" t="s">
        <v>1202</v>
      </c>
      <c r="C22" t="s">
        <v>1280</v>
      </c>
      <c r="D22" s="27" t="str">
        <f t="shared" si="0"/>
        <v>перейти</v>
      </c>
    </row>
    <row r="23" spans="2:4" x14ac:dyDescent="0.25">
      <c r="B23" t="s">
        <v>1203</v>
      </c>
      <c r="C23" t="s">
        <v>1248</v>
      </c>
      <c r="D23" s="27" t="str">
        <f t="shared" si="0"/>
        <v>перейти</v>
      </c>
    </row>
    <row r="24" spans="2:4" x14ac:dyDescent="0.25">
      <c r="B24" t="s">
        <v>445</v>
      </c>
      <c r="C24" t="s">
        <v>1251</v>
      </c>
      <c r="D24" s="27" t="str">
        <f t="shared" si="0"/>
        <v>перейти</v>
      </c>
    </row>
    <row r="25" spans="2:4" x14ac:dyDescent="0.25">
      <c r="B25" t="s">
        <v>474</v>
      </c>
      <c r="C25" t="s">
        <v>1252</v>
      </c>
      <c r="D25" s="27" t="str">
        <f t="shared" si="0"/>
        <v>перейти</v>
      </c>
    </row>
    <row r="26" spans="2:4" x14ac:dyDescent="0.25">
      <c r="B26" t="s">
        <v>488</v>
      </c>
      <c r="C26" t="s">
        <v>1253</v>
      </c>
      <c r="D26" s="27" t="str">
        <f t="shared" si="0"/>
        <v>перейти</v>
      </c>
    </row>
    <row r="27" spans="2:4" x14ac:dyDescent="0.25">
      <c r="B27" t="s">
        <v>500</v>
      </c>
      <c r="C27" t="s">
        <v>1254</v>
      </c>
      <c r="D27" s="27" t="str">
        <f t="shared" si="0"/>
        <v>перейти</v>
      </c>
    </row>
    <row r="28" spans="2:4" x14ac:dyDescent="0.25">
      <c r="B28" t="s">
        <v>509</v>
      </c>
      <c r="C28" t="s">
        <v>1255</v>
      </c>
      <c r="D28" s="27" t="str">
        <f t="shared" si="0"/>
        <v>перейти</v>
      </c>
    </row>
    <row r="29" spans="2:4" x14ac:dyDescent="0.25">
      <c r="B29" t="s">
        <v>517</v>
      </c>
      <c r="C29" t="s">
        <v>1256</v>
      </c>
      <c r="D29" s="27" t="str">
        <f t="shared" si="0"/>
        <v>перейти</v>
      </c>
    </row>
    <row r="30" spans="2:4" x14ac:dyDescent="0.25">
      <c r="B30" t="s">
        <v>523</v>
      </c>
      <c r="C30" t="s">
        <v>1257</v>
      </c>
      <c r="D30" s="27" t="str">
        <f t="shared" si="0"/>
        <v>перейти</v>
      </c>
    </row>
    <row r="31" spans="2:4" x14ac:dyDescent="0.25">
      <c r="B31" t="s">
        <v>532</v>
      </c>
      <c r="C31" t="s">
        <v>1258</v>
      </c>
      <c r="D31" s="27" t="str">
        <f t="shared" si="0"/>
        <v>перейти</v>
      </c>
    </row>
    <row r="32" spans="2:4" x14ac:dyDescent="0.25">
      <c r="B32" t="s">
        <v>544</v>
      </c>
      <c r="C32" t="s">
        <v>1259</v>
      </c>
      <c r="D32" s="27" t="str">
        <f t="shared" si="0"/>
        <v>перейти</v>
      </c>
    </row>
    <row r="33" spans="2:4" x14ac:dyDescent="0.25">
      <c r="B33" t="s">
        <v>557</v>
      </c>
      <c r="C33" t="s">
        <v>1260</v>
      </c>
      <c r="D33" s="27" t="str">
        <f t="shared" si="0"/>
        <v>перейти</v>
      </c>
    </row>
    <row r="34" spans="2:4" x14ac:dyDescent="0.25">
      <c r="B34" t="s">
        <v>568</v>
      </c>
      <c r="C34" t="s">
        <v>1261</v>
      </c>
      <c r="D34" s="27" t="str">
        <f t="shared" si="0"/>
        <v>перейти</v>
      </c>
    </row>
    <row r="35" spans="2:4" x14ac:dyDescent="0.25">
      <c r="B35" t="s">
        <v>573</v>
      </c>
      <c r="C35" t="s">
        <v>1262</v>
      </c>
      <c r="D35" s="27" t="str">
        <f t="shared" si="0"/>
        <v>перейти</v>
      </c>
    </row>
    <row r="36" spans="2:4" x14ac:dyDescent="0.25">
      <c r="B36" t="s">
        <v>582</v>
      </c>
      <c r="C36" t="s">
        <v>1263</v>
      </c>
      <c r="D36" s="27" t="str">
        <f t="shared" si="0"/>
        <v>перейти</v>
      </c>
    </row>
    <row r="37" spans="2:4" x14ac:dyDescent="0.25">
      <c r="B37" t="s">
        <v>703</v>
      </c>
      <c r="C37" t="s">
        <v>1264</v>
      </c>
      <c r="D37" s="27" t="str">
        <f t="shared" si="0"/>
        <v>перейти</v>
      </c>
    </row>
    <row r="38" spans="2:4" x14ac:dyDescent="0.25">
      <c r="B38" t="s">
        <v>712</v>
      </c>
      <c r="C38" t="s">
        <v>1265</v>
      </c>
      <c r="D38" s="27" t="str">
        <f t="shared" si="0"/>
        <v>перейти</v>
      </c>
    </row>
    <row r="39" spans="2:4" x14ac:dyDescent="0.25">
      <c r="B39" t="s">
        <v>1205</v>
      </c>
      <c r="C39" t="s">
        <v>1299</v>
      </c>
      <c r="D39" s="27" t="str">
        <f t="shared" si="0"/>
        <v>перейти</v>
      </c>
    </row>
    <row r="40" spans="2:4" x14ac:dyDescent="0.25">
      <c r="B40" t="s">
        <v>726</v>
      </c>
      <c r="C40" t="s">
        <v>1266</v>
      </c>
      <c r="D40" s="27" t="str">
        <f t="shared" si="0"/>
        <v>перейти</v>
      </c>
    </row>
    <row r="41" spans="2:4" x14ac:dyDescent="0.25">
      <c r="B41" t="s">
        <v>736</v>
      </c>
      <c r="C41" t="s">
        <v>1267</v>
      </c>
      <c r="D41" s="27" t="str">
        <f t="shared" si="0"/>
        <v>перейти</v>
      </c>
    </row>
    <row r="42" spans="2:4" x14ac:dyDescent="0.25">
      <c r="B42" t="s">
        <v>740</v>
      </c>
      <c r="C42" t="s">
        <v>1268</v>
      </c>
      <c r="D42" s="27" t="str">
        <f t="shared" si="0"/>
        <v>перейти</v>
      </c>
    </row>
    <row r="43" spans="2:4" x14ac:dyDescent="0.25">
      <c r="B43" t="s">
        <v>1208</v>
      </c>
      <c r="C43" t="s">
        <v>1300</v>
      </c>
      <c r="D43" s="27" t="str">
        <f t="shared" si="0"/>
        <v>перейти</v>
      </c>
    </row>
    <row r="44" spans="2:4" x14ac:dyDescent="0.25">
      <c r="B44" t="s">
        <v>1209</v>
      </c>
      <c r="C44" t="s">
        <v>1247</v>
      </c>
      <c r="D44" s="27" t="str">
        <f t="shared" si="0"/>
        <v>перейти</v>
      </c>
    </row>
    <row r="45" spans="2:4" x14ac:dyDescent="0.25">
      <c r="B45" t="s">
        <v>1210</v>
      </c>
      <c r="C45" t="s">
        <v>1247</v>
      </c>
      <c r="D45" s="27" t="str">
        <f t="shared" si="0"/>
        <v>перейти</v>
      </c>
    </row>
    <row r="46" spans="2:4" x14ac:dyDescent="0.25">
      <c r="B46" t="s">
        <v>1211</v>
      </c>
      <c r="C46" t="s">
        <v>1247</v>
      </c>
      <c r="D46" s="27" t="str">
        <f t="shared" si="0"/>
        <v>перейти</v>
      </c>
    </row>
    <row r="47" spans="2:4" x14ac:dyDescent="0.25">
      <c r="B47" t="s">
        <v>1213</v>
      </c>
      <c r="C47" t="s">
        <v>1314</v>
      </c>
      <c r="D47" s="27" t="str">
        <f t="shared" si="0"/>
        <v>перейти</v>
      </c>
    </row>
    <row r="48" spans="2:4" x14ac:dyDescent="0.25">
      <c r="B48" t="s">
        <v>1214</v>
      </c>
      <c r="C48" t="s">
        <v>1284</v>
      </c>
      <c r="D48" s="27" t="str">
        <f t="shared" si="0"/>
        <v>перейти</v>
      </c>
    </row>
    <row r="49" spans="2:4" x14ac:dyDescent="0.25">
      <c r="B49" t="s">
        <v>1215</v>
      </c>
      <c r="C49" t="s">
        <v>1285</v>
      </c>
      <c r="D49" s="27" t="str">
        <f t="shared" si="0"/>
        <v>перейти</v>
      </c>
    </row>
    <row r="50" spans="2:4" x14ac:dyDescent="0.25">
      <c r="B50" t="s">
        <v>1216</v>
      </c>
      <c r="C50" t="s">
        <v>1301</v>
      </c>
      <c r="D50" s="27" t="str">
        <f t="shared" si="0"/>
        <v>перейти</v>
      </c>
    </row>
    <row r="51" spans="2:4" x14ac:dyDescent="0.25">
      <c r="B51" t="s">
        <v>1217</v>
      </c>
      <c r="C51" t="s">
        <v>1302</v>
      </c>
      <c r="D51" s="27" t="str">
        <f t="shared" si="0"/>
        <v>перейти</v>
      </c>
    </row>
    <row r="52" spans="2:4" x14ac:dyDescent="0.25">
      <c r="B52" t="s">
        <v>1218</v>
      </c>
      <c r="C52" t="s">
        <v>1269</v>
      </c>
      <c r="D52" s="27" t="str">
        <f t="shared" si="0"/>
        <v>перейти</v>
      </c>
    </row>
    <row r="53" spans="2:4" x14ac:dyDescent="0.25">
      <c r="B53" t="s">
        <v>1219</v>
      </c>
      <c r="C53" t="s">
        <v>1286</v>
      </c>
      <c r="D53" s="27" t="str">
        <f t="shared" si="0"/>
        <v>перейти</v>
      </c>
    </row>
    <row r="54" spans="2:4" x14ac:dyDescent="0.25">
      <c r="B54" t="s">
        <v>1220</v>
      </c>
      <c r="C54" t="s">
        <v>1287</v>
      </c>
      <c r="D54" s="27" t="str">
        <f t="shared" si="0"/>
        <v>перейти</v>
      </c>
    </row>
    <row r="55" spans="2:4" x14ac:dyDescent="0.25">
      <c r="B55" t="s">
        <v>1221</v>
      </c>
      <c r="C55" t="s">
        <v>1288</v>
      </c>
      <c r="D55" s="27" t="str">
        <f t="shared" si="0"/>
        <v>перейти</v>
      </c>
    </row>
    <row r="56" spans="2:4" x14ac:dyDescent="0.25">
      <c r="B56" t="s">
        <v>1222</v>
      </c>
      <c r="C56" t="s">
        <v>1289</v>
      </c>
      <c r="D56" s="27" t="str">
        <f t="shared" si="0"/>
        <v>перейти</v>
      </c>
    </row>
    <row r="57" spans="2:4" x14ac:dyDescent="0.25">
      <c r="B57" t="s">
        <v>1223</v>
      </c>
      <c r="C57" t="s">
        <v>1272</v>
      </c>
      <c r="D57" s="27" t="str">
        <f t="shared" si="0"/>
        <v>перейти</v>
      </c>
    </row>
    <row r="58" spans="2:4" x14ac:dyDescent="0.25">
      <c r="B58" t="s">
        <v>1224</v>
      </c>
      <c r="C58" t="s">
        <v>1290</v>
      </c>
      <c r="D58" s="27" t="str">
        <f t="shared" si="0"/>
        <v>перейти</v>
      </c>
    </row>
    <row r="59" spans="2:4" x14ac:dyDescent="0.25">
      <c r="B59" t="s">
        <v>1225</v>
      </c>
      <c r="C59" t="s">
        <v>1315</v>
      </c>
      <c r="D59" s="27" t="str">
        <f t="shared" si="0"/>
        <v>перейти</v>
      </c>
    </row>
    <row r="60" spans="2:4" x14ac:dyDescent="0.25">
      <c r="B60" t="s">
        <v>1226</v>
      </c>
      <c r="C60" t="s">
        <v>1316</v>
      </c>
      <c r="D60" s="27" t="str">
        <f t="shared" si="0"/>
        <v>перейти</v>
      </c>
    </row>
    <row r="61" spans="2:4" x14ac:dyDescent="0.25">
      <c r="B61" t="s">
        <v>1227</v>
      </c>
      <c r="C61" t="s">
        <v>1291</v>
      </c>
      <c r="D61" s="27" t="str">
        <f t="shared" si="0"/>
        <v>перейти</v>
      </c>
    </row>
    <row r="62" spans="2:4" x14ac:dyDescent="0.25">
      <c r="B62" t="s">
        <v>1230</v>
      </c>
      <c r="C62" t="s">
        <v>1273</v>
      </c>
      <c r="D62" s="27" t="str">
        <f t="shared" si="0"/>
        <v>перейти</v>
      </c>
    </row>
    <row r="63" spans="2:4" x14ac:dyDescent="0.25">
      <c r="B63" t="s">
        <v>1232</v>
      </c>
      <c r="C63" t="s">
        <v>1274</v>
      </c>
      <c r="D63" s="27" t="str">
        <f t="shared" si="0"/>
        <v>перейти</v>
      </c>
    </row>
    <row r="64" spans="2:4" x14ac:dyDescent="0.25">
      <c r="B64" t="s">
        <v>1233</v>
      </c>
      <c r="C64" t="s">
        <v>1295</v>
      </c>
      <c r="D64" s="27" t="str">
        <f t="shared" si="0"/>
        <v>перейти</v>
      </c>
    </row>
    <row r="65" spans="2:4" x14ac:dyDescent="0.25">
      <c r="B65" t="s">
        <v>1234</v>
      </c>
      <c r="C65" t="s">
        <v>1270</v>
      </c>
      <c r="D65" s="27" t="str">
        <f t="shared" si="0"/>
        <v>перейти</v>
      </c>
    </row>
    <row r="66" spans="2:4" x14ac:dyDescent="0.25">
      <c r="B66" t="s">
        <v>1235</v>
      </c>
      <c r="C66" t="s">
        <v>1303</v>
      </c>
      <c r="D66" s="27" t="str">
        <f t="shared" si="0"/>
        <v>перейти</v>
      </c>
    </row>
    <row r="67" spans="2:4" x14ac:dyDescent="0.25">
      <c r="B67" t="s">
        <v>1237</v>
      </c>
      <c r="C67" t="s">
        <v>1304</v>
      </c>
      <c r="D67" s="27" t="str">
        <f t="shared" si="0"/>
        <v>перейти</v>
      </c>
    </row>
    <row r="68" spans="2:4" x14ac:dyDescent="0.25">
      <c r="B68" t="s">
        <v>1238</v>
      </c>
      <c r="C68" t="s">
        <v>1296</v>
      </c>
      <c r="D68" s="27" t="str">
        <f t="shared" ref="D68:D77" si="1">HYPERLINK("#"&amp;B68&amp;"!B4","перейти")</f>
        <v>перейти</v>
      </c>
    </row>
    <row r="69" spans="2:4" x14ac:dyDescent="0.25">
      <c r="B69" t="s">
        <v>1239</v>
      </c>
      <c r="C69" t="s">
        <v>1171</v>
      </c>
      <c r="D69" s="27" t="str">
        <f t="shared" si="1"/>
        <v>перейти</v>
      </c>
    </row>
    <row r="70" spans="2:4" x14ac:dyDescent="0.25">
      <c r="B70" t="s">
        <v>1204</v>
      </c>
      <c r="C70" t="s">
        <v>1246</v>
      </c>
      <c r="D70" s="27" t="str">
        <f t="shared" si="1"/>
        <v>перейти</v>
      </c>
    </row>
    <row r="71" spans="2:4" x14ac:dyDescent="0.25">
      <c r="B71" t="s">
        <v>1206</v>
      </c>
      <c r="C71" t="s">
        <v>1281</v>
      </c>
      <c r="D71" s="27" t="str">
        <f t="shared" si="1"/>
        <v>перейти</v>
      </c>
    </row>
    <row r="72" spans="2:4" x14ac:dyDescent="0.25">
      <c r="B72" t="s">
        <v>1207</v>
      </c>
      <c r="C72" t="s">
        <v>1282</v>
      </c>
      <c r="D72" s="27" t="str">
        <f t="shared" si="1"/>
        <v>перейти</v>
      </c>
    </row>
    <row r="73" spans="2:4" x14ac:dyDescent="0.25">
      <c r="B73" t="s">
        <v>1212</v>
      </c>
      <c r="C73" t="s">
        <v>1283</v>
      </c>
      <c r="D73" s="27" t="str">
        <f t="shared" si="1"/>
        <v>перейти</v>
      </c>
    </row>
    <row r="74" spans="2:4" x14ac:dyDescent="0.25">
      <c r="B74" t="s">
        <v>1228</v>
      </c>
      <c r="C74" t="s">
        <v>1292</v>
      </c>
      <c r="D74" s="27" t="str">
        <f t="shared" si="1"/>
        <v>перейти</v>
      </c>
    </row>
    <row r="75" spans="2:4" x14ac:dyDescent="0.25">
      <c r="B75" t="s">
        <v>1229</v>
      </c>
      <c r="C75" t="s">
        <v>1293</v>
      </c>
      <c r="D75" s="27" t="str">
        <f t="shared" si="1"/>
        <v>перейти</v>
      </c>
    </row>
    <row r="76" spans="2:4" x14ac:dyDescent="0.25">
      <c r="B76" t="s">
        <v>1231</v>
      </c>
      <c r="C76" t="s">
        <v>1294</v>
      </c>
      <c r="D76" s="27" t="str">
        <f t="shared" si="1"/>
        <v>перейти</v>
      </c>
    </row>
    <row r="77" spans="2:4" x14ac:dyDescent="0.25">
      <c r="B77" t="s">
        <v>1240</v>
      </c>
      <c r="C77" t="s">
        <v>1182</v>
      </c>
      <c r="D77" s="27" t="str">
        <f t="shared" si="1"/>
        <v>перейти</v>
      </c>
    </row>
  </sheetData>
  <sortState ref="B3:C78">
    <sortCondition ref="C3:C78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0"/>
  <sheetViews>
    <sheetView workbookViewId="0">
      <selection activeCell="H2" sqref="H2"/>
    </sheetView>
  </sheetViews>
  <sheetFormatPr defaultRowHeight="12.75" x14ac:dyDescent="0.2"/>
  <cols>
    <col min="1" max="1" width="5.7109375" style="1" customWidth="1"/>
    <col min="2" max="2" width="45.7109375" style="1" customWidth="1"/>
    <col min="3" max="5" width="10.7109375" style="1" customWidth="1"/>
    <col min="6" max="16384" width="9.140625" style="1"/>
  </cols>
  <sheetData>
    <row r="1" spans="1:5" x14ac:dyDescent="0.2">
      <c r="A1" s="1" t="s">
        <v>242</v>
      </c>
    </row>
    <row r="2" spans="1:5" x14ac:dyDescent="0.2">
      <c r="A2" s="1" t="s">
        <v>1</v>
      </c>
    </row>
    <row r="3" spans="1:5" x14ac:dyDescent="0.2">
      <c r="A3" s="1" t="s">
        <v>243</v>
      </c>
    </row>
    <row r="4" spans="1:5" x14ac:dyDescent="0.2">
      <c r="A4" s="1" t="s">
        <v>244</v>
      </c>
    </row>
    <row r="5" spans="1:5" x14ac:dyDescent="0.2">
      <c r="A5" s="1" t="s">
        <v>4</v>
      </c>
    </row>
    <row r="6" spans="1:5" x14ac:dyDescent="0.2">
      <c r="A6" s="1" t="s">
        <v>5</v>
      </c>
    </row>
    <row r="7" spans="1:5" x14ac:dyDescent="0.2">
      <c r="A7" s="1" t="s">
        <v>6</v>
      </c>
    </row>
    <row r="8" spans="1:5" ht="38.25" customHeight="1" x14ac:dyDescent="0.2">
      <c r="A8" s="28" t="s">
        <v>7</v>
      </c>
      <c r="B8" s="28" t="s">
        <v>9</v>
      </c>
      <c r="C8" s="28" t="s">
        <v>245</v>
      </c>
      <c r="D8" s="29"/>
      <c r="E8" s="28" t="s">
        <v>247</v>
      </c>
    </row>
    <row r="9" spans="1:5" ht="12.75" customHeight="1" x14ac:dyDescent="0.2">
      <c r="A9" s="29"/>
      <c r="B9" s="29"/>
      <c r="C9" s="3" t="s">
        <v>32</v>
      </c>
      <c r="D9" s="3" t="s">
        <v>246</v>
      </c>
      <c r="E9" s="29"/>
    </row>
    <row r="10" spans="1:5" x14ac:dyDescent="0.2">
      <c r="A10" s="3" t="s">
        <v>8</v>
      </c>
      <c r="B10" s="3" t="s">
        <v>10</v>
      </c>
      <c r="C10" s="3">
        <v>1</v>
      </c>
      <c r="D10" s="3">
        <v>2</v>
      </c>
      <c r="E10" s="3">
        <v>3</v>
      </c>
    </row>
    <row r="11" spans="1:5" x14ac:dyDescent="0.2">
      <c r="A11" s="4">
        <v>10</v>
      </c>
      <c r="B11" s="15" t="s">
        <v>248</v>
      </c>
      <c r="C11" s="6">
        <v>0.70000000000000007</v>
      </c>
      <c r="D11" s="6"/>
      <c r="E11" s="6">
        <v>100</v>
      </c>
    </row>
    <row r="12" spans="1:5" x14ac:dyDescent="0.2">
      <c r="A12" s="4">
        <v>20</v>
      </c>
      <c r="B12" s="15" t="s">
        <v>249</v>
      </c>
      <c r="C12" s="6">
        <v>20.100000000000001</v>
      </c>
      <c r="D12" s="6"/>
      <c r="E12" s="6">
        <v>0.30000000000000004</v>
      </c>
    </row>
    <row r="13" spans="1:5" x14ac:dyDescent="0.2">
      <c r="A13" s="4">
        <v>30</v>
      </c>
      <c r="B13" s="15" t="s">
        <v>250</v>
      </c>
      <c r="C13" s="6">
        <v>24.6</v>
      </c>
      <c r="D13" s="6"/>
      <c r="E13" s="6">
        <v>0.2</v>
      </c>
    </row>
    <row r="14" spans="1:5" x14ac:dyDescent="0.2">
      <c r="A14" s="4">
        <v>40</v>
      </c>
      <c r="B14" s="15" t="s">
        <v>251</v>
      </c>
      <c r="C14" s="6"/>
      <c r="D14" s="6"/>
      <c r="E14" s="6"/>
    </row>
    <row r="15" spans="1:5" x14ac:dyDescent="0.2">
      <c r="A15" s="4">
        <v>50</v>
      </c>
      <c r="B15" s="15" t="s">
        <v>252</v>
      </c>
      <c r="C15" s="6">
        <v>3</v>
      </c>
      <c r="D15" s="6"/>
      <c r="E15" s="6"/>
    </row>
    <row r="16" spans="1:5" x14ac:dyDescent="0.2">
      <c r="A16" s="4">
        <v>60</v>
      </c>
      <c r="B16" s="15" t="s">
        <v>253</v>
      </c>
      <c r="C16" s="6"/>
      <c r="D16" s="6"/>
      <c r="E16" s="6"/>
    </row>
    <row r="17" spans="1:5" x14ac:dyDescent="0.2">
      <c r="A17" s="4">
        <v>70</v>
      </c>
      <c r="B17" s="15" t="s">
        <v>254</v>
      </c>
      <c r="C17" s="6"/>
      <c r="D17" s="6"/>
      <c r="E17" s="6"/>
    </row>
    <row r="18" spans="1:5" x14ac:dyDescent="0.2">
      <c r="A18" s="4">
        <v>80</v>
      </c>
      <c r="B18" s="15" t="s">
        <v>255</v>
      </c>
      <c r="C18" s="6">
        <v>50</v>
      </c>
      <c r="D18" s="6"/>
      <c r="E18" s="6"/>
    </row>
    <row r="19" spans="1:5" x14ac:dyDescent="0.2">
      <c r="A19" s="4">
        <v>90</v>
      </c>
      <c r="B19" s="15" t="s">
        <v>256</v>
      </c>
      <c r="C19" s="6"/>
      <c r="D19" s="6"/>
      <c r="E19" s="6">
        <v>6</v>
      </c>
    </row>
    <row r="20" spans="1:5" x14ac:dyDescent="0.2">
      <c r="A20" s="4">
        <v>100</v>
      </c>
      <c r="B20" s="15" t="s">
        <v>257</v>
      </c>
      <c r="C20" s="6"/>
      <c r="D20" s="6"/>
      <c r="E20" s="6">
        <v>0.30000000000000004</v>
      </c>
    </row>
    <row r="21" spans="1:5" x14ac:dyDescent="0.2">
      <c r="A21" s="4">
        <v>110</v>
      </c>
      <c r="B21" s="15" t="s">
        <v>258</v>
      </c>
      <c r="C21" s="6"/>
      <c r="D21" s="6"/>
      <c r="E21" s="6"/>
    </row>
    <row r="22" spans="1:5" x14ac:dyDescent="0.2">
      <c r="A22" s="4">
        <v>120</v>
      </c>
      <c r="B22" s="15" t="s">
        <v>259</v>
      </c>
      <c r="C22" s="6"/>
      <c r="D22" s="6"/>
      <c r="E22" s="6">
        <v>3.6</v>
      </c>
    </row>
    <row r="23" spans="1:5" x14ac:dyDescent="0.2">
      <c r="A23" s="4">
        <v>130</v>
      </c>
      <c r="B23" s="15" t="s">
        <v>260</v>
      </c>
      <c r="C23" s="6"/>
      <c r="D23" s="6"/>
      <c r="E23" s="6">
        <v>3.5</v>
      </c>
    </row>
    <row r="24" spans="1:5" x14ac:dyDescent="0.2">
      <c r="A24" s="4">
        <v>140</v>
      </c>
      <c r="B24" s="15" t="s">
        <v>261</v>
      </c>
      <c r="C24" s="6"/>
      <c r="D24" s="6"/>
      <c r="E24" s="6"/>
    </row>
    <row r="25" spans="1:5" x14ac:dyDescent="0.2">
      <c r="A25" s="4">
        <v>150</v>
      </c>
      <c r="B25" s="15" t="s">
        <v>262</v>
      </c>
      <c r="C25" s="6"/>
      <c r="D25" s="6"/>
      <c r="E25" s="6"/>
    </row>
    <row r="26" spans="1:5" x14ac:dyDescent="0.2">
      <c r="A26" s="4">
        <v>160</v>
      </c>
      <c r="B26" s="15" t="s">
        <v>263</v>
      </c>
      <c r="C26" s="6"/>
      <c r="D26" s="6"/>
      <c r="E26" s="6">
        <v>9.4</v>
      </c>
    </row>
    <row r="27" spans="1:5" x14ac:dyDescent="0.2">
      <c r="A27" s="4">
        <v>170</v>
      </c>
      <c r="B27" s="15" t="s">
        <v>264</v>
      </c>
      <c r="C27" s="6"/>
      <c r="D27" s="6"/>
      <c r="E27" s="6">
        <v>1.2000000000000002</v>
      </c>
    </row>
    <row r="28" spans="1:5" x14ac:dyDescent="0.2">
      <c r="A28" s="4">
        <v>180</v>
      </c>
      <c r="B28" s="15" t="s">
        <v>265</v>
      </c>
      <c r="C28" s="6"/>
      <c r="D28" s="6"/>
      <c r="E28" s="6">
        <v>1.7000000000000002</v>
      </c>
    </row>
    <row r="29" spans="1:5" x14ac:dyDescent="0.2">
      <c r="A29" s="4">
        <v>190</v>
      </c>
      <c r="B29" s="15" t="s">
        <v>266</v>
      </c>
      <c r="C29" s="6">
        <v>2.8000000000000003</v>
      </c>
      <c r="D29" s="6"/>
      <c r="E29" s="6">
        <v>0.60000000000000009</v>
      </c>
    </row>
    <row r="30" spans="1:5" x14ac:dyDescent="0.2">
      <c r="A30" s="4">
        <v>200</v>
      </c>
      <c r="B30" s="15" t="s">
        <v>267</v>
      </c>
      <c r="C30" s="6"/>
      <c r="D30" s="6"/>
      <c r="E30" s="6"/>
    </row>
    <row r="31" spans="1:5" x14ac:dyDescent="0.2">
      <c r="A31" s="4">
        <v>210</v>
      </c>
      <c r="B31" s="15" t="s">
        <v>268</v>
      </c>
      <c r="C31" s="6"/>
      <c r="D31" s="6"/>
      <c r="E31" s="6"/>
    </row>
    <row r="32" spans="1:5" x14ac:dyDescent="0.2">
      <c r="A32" s="4">
        <v>220</v>
      </c>
      <c r="B32" s="15" t="s">
        <v>269</v>
      </c>
      <c r="C32" s="6"/>
      <c r="D32" s="6"/>
      <c r="E32" s="6"/>
    </row>
    <row r="33" spans="1:5" x14ac:dyDescent="0.2">
      <c r="A33" s="4">
        <v>230</v>
      </c>
      <c r="B33" s="15" t="s">
        <v>270</v>
      </c>
      <c r="C33" s="6">
        <v>0.9</v>
      </c>
      <c r="D33" s="6"/>
      <c r="E33" s="6">
        <v>0.5</v>
      </c>
    </row>
    <row r="34" spans="1:5" x14ac:dyDescent="0.2">
      <c r="A34" s="4">
        <v>240</v>
      </c>
      <c r="B34" s="15" t="s">
        <v>271</v>
      </c>
      <c r="C34" s="6"/>
      <c r="D34" s="6"/>
      <c r="E34" s="6"/>
    </row>
    <row r="35" spans="1:5" x14ac:dyDescent="0.2">
      <c r="A35" s="4">
        <v>250</v>
      </c>
      <c r="B35" s="15" t="s">
        <v>272</v>
      </c>
      <c r="C35" s="6"/>
      <c r="D35" s="6"/>
      <c r="E35" s="6"/>
    </row>
    <row r="36" spans="1:5" x14ac:dyDescent="0.2">
      <c r="A36" s="4">
        <v>260</v>
      </c>
      <c r="B36" s="15" t="s">
        <v>273</v>
      </c>
      <c r="C36" s="6"/>
      <c r="D36" s="6"/>
      <c r="E36" s="6"/>
    </row>
    <row r="37" spans="1:5" x14ac:dyDescent="0.2">
      <c r="A37" s="4">
        <v>270</v>
      </c>
      <c r="B37" s="15" t="s">
        <v>274</v>
      </c>
      <c r="C37" s="6"/>
      <c r="D37" s="6"/>
      <c r="E37" s="6"/>
    </row>
    <row r="38" spans="1:5" x14ac:dyDescent="0.2">
      <c r="A38" s="4">
        <v>280</v>
      </c>
      <c r="B38" s="15" t="s">
        <v>275</v>
      </c>
      <c r="C38" s="6"/>
      <c r="D38" s="6"/>
      <c r="E38" s="6"/>
    </row>
    <row r="39" spans="1:5" x14ac:dyDescent="0.2">
      <c r="A39" s="4">
        <v>290</v>
      </c>
      <c r="B39" s="15" t="s">
        <v>276</v>
      </c>
      <c r="C39" s="6"/>
      <c r="D39" s="6"/>
      <c r="E39" s="6">
        <v>0.2</v>
      </c>
    </row>
    <row r="40" spans="1:5" x14ac:dyDescent="0.2">
      <c r="A40" s="4">
        <v>300</v>
      </c>
      <c r="B40" s="15" t="s">
        <v>277</v>
      </c>
      <c r="C40" s="6"/>
      <c r="D40" s="6"/>
      <c r="E40" s="6"/>
    </row>
    <row r="41" spans="1:5" x14ac:dyDescent="0.2">
      <c r="A41" s="4">
        <v>310</v>
      </c>
      <c r="B41" s="15" t="s">
        <v>278</v>
      </c>
      <c r="C41" s="6"/>
      <c r="D41" s="6"/>
      <c r="E41" s="6">
        <v>0.2</v>
      </c>
    </row>
    <row r="42" spans="1:5" x14ac:dyDescent="0.2">
      <c r="A42" s="4">
        <v>320</v>
      </c>
      <c r="B42" s="15" t="s">
        <v>279</v>
      </c>
      <c r="C42" s="6"/>
      <c r="D42" s="6"/>
      <c r="E42" s="6"/>
    </row>
    <row r="43" spans="1:5" ht="25.5" x14ac:dyDescent="0.2">
      <c r="A43" s="4">
        <v>330</v>
      </c>
      <c r="B43" s="15" t="s">
        <v>280</v>
      </c>
      <c r="C43" s="6"/>
      <c r="D43" s="6"/>
      <c r="E43" s="6"/>
    </row>
    <row r="44" spans="1:5" x14ac:dyDescent="0.2">
      <c r="A44" s="4">
        <v>340</v>
      </c>
      <c r="B44" s="15" t="s">
        <v>281</v>
      </c>
      <c r="C44" s="6">
        <v>1.8</v>
      </c>
      <c r="D44" s="6"/>
      <c r="E44" s="6">
        <v>0.30000000000000004</v>
      </c>
    </row>
    <row r="45" spans="1:5" x14ac:dyDescent="0.2">
      <c r="A45" s="4">
        <v>350</v>
      </c>
      <c r="B45" s="15" t="s">
        <v>282</v>
      </c>
      <c r="C45" s="6">
        <v>0.8</v>
      </c>
      <c r="D45" s="6"/>
      <c r="E45" s="6">
        <v>1.1000000000000001</v>
      </c>
    </row>
    <row r="46" spans="1:5" x14ac:dyDescent="0.2">
      <c r="A46" s="4">
        <v>360</v>
      </c>
      <c r="B46" s="15" t="s">
        <v>283</v>
      </c>
      <c r="C46" s="6">
        <v>0.70000000000000007</v>
      </c>
      <c r="D46" s="6"/>
      <c r="E46" s="6">
        <v>0.30000000000000004</v>
      </c>
    </row>
    <row r="47" spans="1:5" x14ac:dyDescent="0.2">
      <c r="A47" s="4">
        <v>370</v>
      </c>
      <c r="B47" s="15" t="s">
        <v>284</v>
      </c>
      <c r="C47" s="6"/>
      <c r="D47" s="6"/>
      <c r="E47" s="6"/>
    </row>
    <row r="48" spans="1:5" x14ac:dyDescent="0.2">
      <c r="A48" s="4">
        <v>380</v>
      </c>
      <c r="B48" s="15" t="s">
        <v>285</v>
      </c>
      <c r="C48" s="6">
        <v>0.9</v>
      </c>
      <c r="D48" s="6"/>
      <c r="E48" s="6">
        <v>0.8</v>
      </c>
    </row>
    <row r="49" spans="1:5" ht="25.5" x14ac:dyDescent="0.2">
      <c r="A49" s="4">
        <v>390</v>
      </c>
      <c r="B49" s="15" t="s">
        <v>286</v>
      </c>
      <c r="C49" s="6"/>
      <c r="D49" s="6"/>
      <c r="E49" s="6">
        <v>0.5</v>
      </c>
    </row>
    <row r="50" spans="1:5" x14ac:dyDescent="0.2">
      <c r="A50" s="4">
        <v>400</v>
      </c>
      <c r="B50" s="15" t="s">
        <v>287</v>
      </c>
      <c r="C50" s="6"/>
      <c r="D50" s="6"/>
      <c r="E50" s="6">
        <v>0.1</v>
      </c>
    </row>
    <row r="51" spans="1:5" x14ac:dyDescent="0.2">
      <c r="A51" s="4">
        <v>410</v>
      </c>
      <c r="B51" s="15" t="s">
        <v>288</v>
      </c>
      <c r="C51" s="6"/>
      <c r="D51" s="6"/>
      <c r="E51" s="6"/>
    </row>
    <row r="52" spans="1:5" ht="25.5" x14ac:dyDescent="0.2">
      <c r="A52" s="4">
        <v>420</v>
      </c>
      <c r="B52" s="15" t="s">
        <v>289</v>
      </c>
      <c r="C52" s="6">
        <v>2.5</v>
      </c>
      <c r="D52" s="6"/>
      <c r="E52" s="6">
        <v>12.3</v>
      </c>
    </row>
    <row r="53" spans="1:5" x14ac:dyDescent="0.2">
      <c r="A53" s="4">
        <v>430</v>
      </c>
      <c r="B53" s="15" t="s">
        <v>290</v>
      </c>
      <c r="C53" s="6"/>
      <c r="D53" s="6"/>
      <c r="E53" s="6"/>
    </row>
    <row r="54" spans="1:5" x14ac:dyDescent="0.2">
      <c r="A54" s="4">
        <v>440</v>
      </c>
      <c r="B54" s="15" t="s">
        <v>291</v>
      </c>
      <c r="C54" s="6">
        <v>7.6000000000000005</v>
      </c>
      <c r="D54" s="6"/>
      <c r="E54" s="6">
        <v>0.4</v>
      </c>
    </row>
    <row r="55" spans="1:5" x14ac:dyDescent="0.2">
      <c r="A55" s="4">
        <v>450</v>
      </c>
      <c r="B55" s="15" t="s">
        <v>292</v>
      </c>
      <c r="C55" s="6"/>
      <c r="D55" s="6"/>
      <c r="E55" s="6"/>
    </row>
    <row r="56" spans="1:5" x14ac:dyDescent="0.2">
      <c r="A56" s="4">
        <v>460</v>
      </c>
      <c r="B56" s="15" t="s">
        <v>293</v>
      </c>
      <c r="C56" s="6">
        <v>0.30000000000000004</v>
      </c>
      <c r="D56" s="6"/>
      <c r="E56" s="6">
        <v>1.1000000000000001</v>
      </c>
    </row>
    <row r="57" spans="1:5" x14ac:dyDescent="0.2">
      <c r="A57" s="4">
        <v>470</v>
      </c>
      <c r="B57" s="15" t="s">
        <v>294</v>
      </c>
      <c r="C57" s="6">
        <v>0.2</v>
      </c>
      <c r="D57" s="6"/>
      <c r="E57" s="6">
        <v>1</v>
      </c>
    </row>
    <row r="58" spans="1:5" x14ac:dyDescent="0.2">
      <c r="A58" s="4">
        <v>480</v>
      </c>
      <c r="B58" s="15" t="s">
        <v>295</v>
      </c>
      <c r="C58" s="6">
        <v>0.60000000000000009</v>
      </c>
      <c r="D58" s="6"/>
      <c r="E58" s="6">
        <v>0.2</v>
      </c>
    </row>
    <row r="59" spans="1:5" x14ac:dyDescent="0.2">
      <c r="A59" s="4">
        <v>490</v>
      </c>
      <c r="B59" s="15" t="s">
        <v>296</v>
      </c>
      <c r="C59" s="6">
        <v>18.3</v>
      </c>
      <c r="D59" s="6"/>
      <c r="E59" s="6">
        <v>0.1</v>
      </c>
    </row>
    <row r="60" spans="1:5" x14ac:dyDescent="0.2">
      <c r="A60" s="4">
        <v>500</v>
      </c>
      <c r="B60" s="15" t="s">
        <v>297</v>
      </c>
      <c r="C60" s="6">
        <v>28.6</v>
      </c>
      <c r="D60" s="6"/>
      <c r="E60" s="6"/>
    </row>
    <row r="61" spans="1:5" x14ac:dyDescent="0.2">
      <c r="A61" s="4">
        <v>510</v>
      </c>
      <c r="B61" s="15" t="s">
        <v>298</v>
      </c>
      <c r="C61" s="6"/>
      <c r="D61" s="6"/>
      <c r="E61" s="6">
        <v>3</v>
      </c>
    </row>
    <row r="62" spans="1:5" x14ac:dyDescent="0.2">
      <c r="A62" s="4">
        <v>520</v>
      </c>
      <c r="B62" s="15" t="s">
        <v>299</v>
      </c>
      <c r="C62" s="6">
        <v>12.9</v>
      </c>
      <c r="D62" s="6"/>
      <c r="E62" s="6">
        <v>0.2</v>
      </c>
    </row>
    <row r="63" spans="1:5" ht="25.5" x14ac:dyDescent="0.2">
      <c r="A63" s="4">
        <v>530</v>
      </c>
      <c r="B63" s="15" t="s">
        <v>300</v>
      </c>
      <c r="C63" s="6">
        <v>0.30000000000000004</v>
      </c>
      <c r="D63" s="6"/>
      <c r="E63" s="6">
        <v>1</v>
      </c>
    </row>
    <row r="64" spans="1:5" x14ac:dyDescent="0.2">
      <c r="A64" s="4">
        <v>540</v>
      </c>
      <c r="B64" s="15" t="s">
        <v>301</v>
      </c>
      <c r="C64" s="6">
        <v>0.8</v>
      </c>
      <c r="D64" s="6"/>
      <c r="E64" s="6">
        <v>1.2000000000000002</v>
      </c>
    </row>
    <row r="65" spans="1:5" x14ac:dyDescent="0.2">
      <c r="A65" s="4">
        <v>550</v>
      </c>
      <c r="B65" s="15" t="s">
        <v>302</v>
      </c>
      <c r="C65" s="6">
        <v>0.9</v>
      </c>
      <c r="D65" s="6"/>
      <c r="E65" s="6">
        <v>0.1</v>
      </c>
    </row>
    <row r="66" spans="1:5" x14ac:dyDescent="0.2">
      <c r="A66" s="4">
        <v>560</v>
      </c>
      <c r="B66" s="15" t="s">
        <v>303</v>
      </c>
      <c r="C66" s="6">
        <v>0.70000000000000007</v>
      </c>
      <c r="D66" s="6"/>
      <c r="E66" s="6">
        <v>0.8</v>
      </c>
    </row>
    <row r="67" spans="1:5" x14ac:dyDescent="0.2">
      <c r="A67" s="4">
        <v>570</v>
      </c>
      <c r="B67" s="15" t="s">
        <v>304</v>
      </c>
      <c r="C67" s="6"/>
      <c r="D67" s="6"/>
      <c r="E67" s="6">
        <v>16.600000000000001</v>
      </c>
    </row>
    <row r="68" spans="1:5" ht="25.5" x14ac:dyDescent="0.2">
      <c r="A68" s="4">
        <v>580</v>
      </c>
      <c r="B68" s="15" t="s">
        <v>305</v>
      </c>
      <c r="C68" s="6"/>
      <c r="D68" s="6"/>
      <c r="E68" s="6">
        <v>8.1</v>
      </c>
    </row>
    <row r="69" spans="1:5" x14ac:dyDescent="0.2">
      <c r="A69" s="4">
        <v>590</v>
      </c>
      <c r="B69" s="15" t="s">
        <v>306</v>
      </c>
      <c r="C69" s="6"/>
      <c r="D69" s="6"/>
      <c r="E69" s="6">
        <v>0.1</v>
      </c>
    </row>
    <row r="70" spans="1:5" x14ac:dyDescent="0.2">
      <c r="A70" s="4">
        <v>600</v>
      </c>
      <c r="B70" s="15" t="s">
        <v>307</v>
      </c>
      <c r="C70" s="6"/>
      <c r="D70" s="6"/>
      <c r="E70" s="6">
        <v>12.4</v>
      </c>
    </row>
    <row r="71" spans="1:5" x14ac:dyDescent="0.2">
      <c r="A71" s="4">
        <v>610</v>
      </c>
      <c r="B71" s="15" t="s">
        <v>308</v>
      </c>
      <c r="C71" s="6"/>
      <c r="D71" s="6"/>
      <c r="E71" s="6"/>
    </row>
    <row r="72" spans="1:5" x14ac:dyDescent="0.2">
      <c r="A72" s="4">
        <v>620</v>
      </c>
      <c r="B72" s="15" t="s">
        <v>309</v>
      </c>
      <c r="C72" s="6"/>
      <c r="D72" s="6"/>
      <c r="E72" s="6">
        <v>0.2</v>
      </c>
    </row>
    <row r="73" spans="1:5" x14ac:dyDescent="0.2">
      <c r="A73" s="4">
        <v>630</v>
      </c>
      <c r="B73" s="15" t="s">
        <v>310</v>
      </c>
      <c r="C73" s="6"/>
      <c r="D73" s="6"/>
      <c r="E73" s="6">
        <v>3.5</v>
      </c>
    </row>
    <row r="74" spans="1:5" x14ac:dyDescent="0.2">
      <c r="A74" s="4">
        <v>640</v>
      </c>
      <c r="B74" s="15" t="s">
        <v>311</v>
      </c>
      <c r="C74" s="6"/>
      <c r="D74" s="6"/>
      <c r="E74" s="6"/>
    </row>
    <row r="75" spans="1:5" x14ac:dyDescent="0.2">
      <c r="A75" s="4">
        <v>650</v>
      </c>
      <c r="B75" s="15" t="s">
        <v>312</v>
      </c>
      <c r="C75" s="6"/>
      <c r="D75" s="6"/>
      <c r="E75" s="6">
        <v>0.30000000000000004</v>
      </c>
    </row>
    <row r="76" spans="1:5" ht="25.5" x14ac:dyDescent="0.2">
      <c r="A76" s="4">
        <v>660</v>
      </c>
      <c r="B76" s="15" t="s">
        <v>313</v>
      </c>
      <c r="C76" s="6"/>
      <c r="D76" s="6"/>
      <c r="E76" s="6">
        <v>2.8000000000000003</v>
      </c>
    </row>
    <row r="77" spans="1:5" x14ac:dyDescent="0.2">
      <c r="A77" s="4">
        <v>670</v>
      </c>
      <c r="B77" s="15" t="s">
        <v>314</v>
      </c>
      <c r="C77" s="6"/>
      <c r="D77" s="6"/>
      <c r="E77" s="6">
        <v>0.4</v>
      </c>
    </row>
    <row r="78" spans="1:5" x14ac:dyDescent="0.2">
      <c r="A78" s="4">
        <v>680</v>
      </c>
      <c r="B78" s="15" t="s">
        <v>315</v>
      </c>
      <c r="C78" s="6"/>
      <c r="D78" s="6"/>
      <c r="E78" s="6">
        <v>1.6</v>
      </c>
    </row>
    <row r="79" spans="1:5" x14ac:dyDescent="0.2">
      <c r="A79" s="4">
        <v>690</v>
      </c>
      <c r="B79" s="15" t="s">
        <v>316</v>
      </c>
      <c r="C79" s="6">
        <v>1</v>
      </c>
      <c r="D79" s="6"/>
      <c r="E79" s="6">
        <v>12.4</v>
      </c>
    </row>
    <row r="80" spans="1:5" x14ac:dyDescent="0.2">
      <c r="A80" s="4">
        <v>700</v>
      </c>
      <c r="B80" s="15" t="s">
        <v>317</v>
      </c>
      <c r="C80" s="6">
        <v>1</v>
      </c>
      <c r="D80" s="6"/>
      <c r="E80" s="6">
        <v>10.5</v>
      </c>
    </row>
    <row r="81" spans="1:5" x14ac:dyDescent="0.2">
      <c r="A81" s="4">
        <v>710</v>
      </c>
      <c r="B81" s="15" t="s">
        <v>318</v>
      </c>
      <c r="C81" s="6">
        <v>6.7</v>
      </c>
      <c r="D81" s="6"/>
      <c r="E81" s="6">
        <v>0.9</v>
      </c>
    </row>
    <row r="82" spans="1:5" x14ac:dyDescent="0.2">
      <c r="A82" s="4">
        <v>720</v>
      </c>
      <c r="B82" s="15" t="s">
        <v>319</v>
      </c>
      <c r="C82" s="6">
        <v>6.5</v>
      </c>
      <c r="D82" s="6"/>
      <c r="E82" s="6">
        <v>0.70000000000000007</v>
      </c>
    </row>
    <row r="83" spans="1:5" x14ac:dyDescent="0.2">
      <c r="A83" s="4">
        <v>730</v>
      </c>
      <c r="B83" s="15" t="s">
        <v>320</v>
      </c>
      <c r="C83" s="6">
        <v>7.4</v>
      </c>
      <c r="D83" s="6"/>
      <c r="E83" s="6">
        <v>0.30000000000000004</v>
      </c>
    </row>
    <row r="84" spans="1:5" ht="25.5" x14ac:dyDescent="0.2">
      <c r="A84" s="4">
        <v>740</v>
      </c>
      <c r="B84" s="15" t="s">
        <v>321</v>
      </c>
      <c r="C84" s="6">
        <v>0.2</v>
      </c>
      <c r="D84" s="6"/>
      <c r="E84" s="6">
        <v>0.5</v>
      </c>
    </row>
    <row r="85" spans="1:5" x14ac:dyDescent="0.2">
      <c r="A85" s="4">
        <v>750</v>
      </c>
      <c r="B85" s="15" t="s">
        <v>322</v>
      </c>
      <c r="C85" s="6">
        <v>0.2</v>
      </c>
      <c r="D85" s="6"/>
      <c r="E85" s="6">
        <v>1.1000000000000001</v>
      </c>
    </row>
    <row r="86" spans="1:5" x14ac:dyDescent="0.2">
      <c r="A86" s="4">
        <v>760</v>
      </c>
      <c r="B86" s="15" t="s">
        <v>323</v>
      </c>
      <c r="C86" s="6">
        <v>0.4</v>
      </c>
      <c r="D86" s="6"/>
      <c r="E86" s="6">
        <v>0.60000000000000009</v>
      </c>
    </row>
    <row r="87" spans="1:5" x14ac:dyDescent="0.2">
      <c r="A87" s="4">
        <v>770</v>
      </c>
      <c r="B87" s="15" t="s">
        <v>324</v>
      </c>
      <c r="C87" s="6">
        <v>0.4</v>
      </c>
      <c r="D87" s="6"/>
      <c r="E87" s="6">
        <v>17.900000000000002</v>
      </c>
    </row>
    <row r="88" spans="1:5" x14ac:dyDescent="0.2">
      <c r="A88" s="4">
        <v>780</v>
      </c>
      <c r="B88" s="15" t="s">
        <v>325</v>
      </c>
      <c r="C88" s="6">
        <v>1</v>
      </c>
      <c r="D88" s="6"/>
      <c r="E88" s="6">
        <v>6.2</v>
      </c>
    </row>
    <row r="89" spans="1:5" ht="25.5" x14ac:dyDescent="0.2">
      <c r="A89" s="4">
        <v>790</v>
      </c>
      <c r="B89" s="15" t="s">
        <v>326</v>
      </c>
      <c r="C89" s="6">
        <v>0.60000000000000009</v>
      </c>
      <c r="D89" s="6"/>
      <c r="E89" s="6">
        <v>1</v>
      </c>
    </row>
    <row r="90" spans="1:5" x14ac:dyDescent="0.2">
      <c r="C90" s="2"/>
      <c r="D90" s="2"/>
      <c r="E90" s="2"/>
    </row>
  </sheetData>
  <mergeCells count="4">
    <mergeCell ref="A8:A9"/>
    <mergeCell ref="B8:B9"/>
    <mergeCell ref="C8:D8"/>
    <mergeCell ref="E8:E9"/>
  </mergeCells>
  <pageMargins left="0.8" right="0.4" top="0.6" bottom="0.6" header="0.2" footer="0.2"/>
  <pageSetup paperSize="9" scale="66" fitToHeight="0" pageOrder="overThenDown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workbookViewId="0">
      <selection activeCell="I3" sqref="I3"/>
    </sheetView>
  </sheetViews>
  <sheetFormatPr defaultRowHeight="12.75" x14ac:dyDescent="0.2"/>
  <cols>
    <col min="1" max="1" width="5.7109375" style="1" customWidth="1"/>
    <col min="2" max="2" width="22.7109375" style="1" customWidth="1"/>
    <col min="3" max="6" width="15.7109375" style="1" customWidth="1"/>
    <col min="7" max="16384" width="9.140625" style="1"/>
  </cols>
  <sheetData>
    <row r="1" spans="1:6" x14ac:dyDescent="0.2">
      <c r="A1" s="1" t="s">
        <v>327</v>
      </c>
    </row>
    <row r="2" spans="1:6" x14ac:dyDescent="0.2">
      <c r="A2" s="1" t="s">
        <v>1</v>
      </c>
    </row>
    <row r="3" spans="1:6" x14ac:dyDescent="0.2">
      <c r="A3" s="1" t="s">
        <v>328</v>
      </c>
    </row>
    <row r="4" spans="1:6" x14ac:dyDescent="0.2">
      <c r="A4" s="1" t="s">
        <v>329</v>
      </c>
    </row>
    <row r="5" spans="1:6" x14ac:dyDescent="0.2">
      <c r="A5" s="1" t="s">
        <v>330</v>
      </c>
    </row>
    <row r="6" spans="1:6" x14ac:dyDescent="0.2">
      <c r="A6" s="1" t="s">
        <v>4</v>
      </c>
    </row>
    <row r="7" spans="1:6" x14ac:dyDescent="0.2">
      <c r="A7" s="1" t="s">
        <v>5</v>
      </c>
    </row>
    <row r="8" spans="1:6" x14ac:dyDescent="0.2">
      <c r="A8" s="1" t="s">
        <v>6</v>
      </c>
    </row>
    <row r="9" spans="1:6" ht="25.5" customHeight="1" x14ac:dyDescent="0.2">
      <c r="A9" s="28" t="s">
        <v>7</v>
      </c>
      <c r="B9" s="28" t="s">
        <v>331</v>
      </c>
      <c r="C9" s="28" t="s">
        <v>332</v>
      </c>
      <c r="D9" s="28" t="s">
        <v>333</v>
      </c>
      <c r="E9" s="28" t="s">
        <v>334</v>
      </c>
      <c r="F9" s="29"/>
    </row>
    <row r="10" spans="1:6" ht="63.75" customHeight="1" x14ac:dyDescent="0.2">
      <c r="A10" s="29"/>
      <c r="B10" s="29"/>
      <c r="C10" s="29"/>
      <c r="D10" s="29"/>
      <c r="E10" s="3" t="s">
        <v>335</v>
      </c>
      <c r="F10" s="3" t="s">
        <v>336</v>
      </c>
    </row>
    <row r="11" spans="1:6" x14ac:dyDescent="0.2">
      <c r="A11" s="3" t="s">
        <v>8</v>
      </c>
      <c r="B11" s="3" t="s">
        <v>10</v>
      </c>
      <c r="C11" s="3">
        <v>1</v>
      </c>
      <c r="D11" s="3">
        <v>2</v>
      </c>
      <c r="E11" s="3">
        <v>3</v>
      </c>
      <c r="F11" s="3">
        <v>4</v>
      </c>
    </row>
    <row r="12" spans="1:6" x14ac:dyDescent="0.2">
      <c r="A12" s="4">
        <v>10</v>
      </c>
      <c r="B12" s="5"/>
      <c r="C12" s="6">
        <v>62.300000000000004</v>
      </c>
      <c r="D12" s="6">
        <v>18.400000000000002</v>
      </c>
      <c r="E12" s="6">
        <v>37.5</v>
      </c>
      <c r="F12" s="6">
        <v>7.4</v>
      </c>
    </row>
    <row r="13" spans="1:6" x14ac:dyDescent="0.2">
      <c r="C13" s="2"/>
      <c r="D13" s="2"/>
      <c r="E13" s="2"/>
      <c r="F13" s="2"/>
    </row>
  </sheetData>
  <mergeCells count="5">
    <mergeCell ref="A9:A10"/>
    <mergeCell ref="B9:B10"/>
    <mergeCell ref="C9:C10"/>
    <mergeCell ref="D9:D10"/>
    <mergeCell ref="E9:F9"/>
  </mergeCells>
  <pageMargins left="0.8" right="0.4" top="0.6" bottom="0.6" header="0.2" footer="0.2"/>
  <pageSetup paperSize="9" scale="75" fitToHeight="0" pageOrder="overThenDown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>
      <selection activeCell="I2" sqref="I2"/>
    </sheetView>
  </sheetViews>
  <sheetFormatPr defaultRowHeight="12.75" x14ac:dyDescent="0.2"/>
  <cols>
    <col min="1" max="1" width="5.7109375" style="1" customWidth="1"/>
    <col min="2" max="2" width="33.7109375" style="1" customWidth="1"/>
    <col min="3" max="5" width="12.7109375" style="1" customWidth="1"/>
    <col min="6" max="16384" width="9.140625" style="1"/>
  </cols>
  <sheetData>
    <row r="1" spans="1:5" x14ac:dyDescent="0.2">
      <c r="A1" s="1" t="s">
        <v>337</v>
      </c>
    </row>
    <row r="2" spans="1:5" x14ac:dyDescent="0.2">
      <c r="A2" s="1" t="s">
        <v>1</v>
      </c>
    </row>
    <row r="3" spans="1:5" x14ac:dyDescent="0.2">
      <c r="A3" s="1" t="s">
        <v>338</v>
      </c>
    </row>
    <row r="4" spans="1:5" x14ac:dyDescent="0.2">
      <c r="A4" s="1" t="s">
        <v>339</v>
      </c>
    </row>
    <row r="5" spans="1:5" x14ac:dyDescent="0.2">
      <c r="A5" s="1" t="s">
        <v>4</v>
      </c>
    </row>
    <row r="6" spans="1:5" x14ac:dyDescent="0.2">
      <c r="A6" s="1" t="s">
        <v>5</v>
      </c>
    </row>
    <row r="7" spans="1:5" x14ac:dyDescent="0.2">
      <c r="A7" s="1" t="s">
        <v>6</v>
      </c>
    </row>
    <row r="8" spans="1:5" ht="89.25" x14ac:dyDescent="0.2">
      <c r="A8" s="3" t="s">
        <v>7</v>
      </c>
      <c r="B8" s="3" t="s">
        <v>9</v>
      </c>
      <c r="C8" s="3" t="s">
        <v>340</v>
      </c>
      <c r="D8" s="3" t="s">
        <v>341</v>
      </c>
      <c r="E8" s="3" t="s">
        <v>342</v>
      </c>
    </row>
    <row r="9" spans="1:5" x14ac:dyDescent="0.2">
      <c r="A9" s="3" t="s">
        <v>8</v>
      </c>
      <c r="B9" s="3" t="s">
        <v>10</v>
      </c>
      <c r="C9" s="3">
        <v>1</v>
      </c>
      <c r="D9" s="3">
        <v>2</v>
      </c>
      <c r="E9" s="3">
        <v>3</v>
      </c>
    </row>
    <row r="10" spans="1:5" x14ac:dyDescent="0.2">
      <c r="A10" s="4">
        <v>10</v>
      </c>
      <c r="B10" s="5"/>
      <c r="C10" s="6">
        <v>451.20000000000005</v>
      </c>
      <c r="D10" s="6">
        <v>6.7</v>
      </c>
      <c r="E10" s="6">
        <v>0.9</v>
      </c>
    </row>
    <row r="11" spans="1:5" x14ac:dyDescent="0.2">
      <c r="C11" s="2"/>
      <c r="D11" s="2"/>
      <c r="E11" s="2"/>
    </row>
  </sheetData>
  <pageMargins left="0.8" right="0.4" top="0.6" bottom="0.6" header="0.2" footer="0.2"/>
  <pageSetup paperSize="9" scale="76" fitToHeight="0" pageOrder="overThenDown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J2" sqref="J2"/>
    </sheetView>
  </sheetViews>
  <sheetFormatPr defaultRowHeight="11.25" x14ac:dyDescent="0.2"/>
  <cols>
    <col min="1" max="1" width="5" style="7" customWidth="1"/>
    <col min="2" max="2" width="22.140625" style="7" customWidth="1"/>
    <col min="3" max="6" width="9.28515625" style="7" customWidth="1"/>
    <col min="7" max="16384" width="9.140625" style="7"/>
  </cols>
  <sheetData>
    <row r="1" spans="1:6" x14ac:dyDescent="0.2">
      <c r="A1" s="7" t="s">
        <v>343</v>
      </c>
    </row>
    <row r="2" spans="1:6" x14ac:dyDescent="0.2">
      <c r="A2" s="7" t="s">
        <v>1</v>
      </c>
    </row>
    <row r="3" spans="1:6" x14ac:dyDescent="0.2">
      <c r="A3" s="7" t="s">
        <v>344</v>
      </c>
    </row>
    <row r="4" spans="1:6" x14ac:dyDescent="0.2">
      <c r="A4" s="7" t="s">
        <v>345</v>
      </c>
    </row>
    <row r="5" spans="1:6" x14ac:dyDescent="0.2">
      <c r="A5" s="7" t="s">
        <v>4</v>
      </c>
    </row>
    <row r="6" spans="1:6" x14ac:dyDescent="0.2">
      <c r="A6" s="7" t="s">
        <v>5</v>
      </c>
    </row>
    <row r="7" spans="1:6" x14ac:dyDescent="0.2">
      <c r="A7" s="7" t="s">
        <v>6</v>
      </c>
    </row>
    <row r="8" spans="1:6" ht="22.5" customHeight="1" x14ac:dyDescent="0.2">
      <c r="A8" s="30" t="s">
        <v>7</v>
      </c>
      <c r="B8" s="30" t="s">
        <v>9</v>
      </c>
      <c r="C8" s="30" t="s">
        <v>346</v>
      </c>
      <c r="D8" s="29"/>
      <c r="E8" s="30" t="s">
        <v>349</v>
      </c>
      <c r="F8" s="29"/>
    </row>
    <row r="9" spans="1:6" ht="56.25" customHeight="1" x14ac:dyDescent="0.2">
      <c r="A9" s="29"/>
      <c r="B9" s="29"/>
      <c r="C9" s="9" t="s">
        <v>347</v>
      </c>
      <c r="D9" s="9" t="s">
        <v>348</v>
      </c>
      <c r="E9" s="9" t="s">
        <v>347</v>
      </c>
      <c r="F9" s="9" t="s">
        <v>350</v>
      </c>
    </row>
    <row r="10" spans="1:6" x14ac:dyDescent="0.2">
      <c r="A10" s="9" t="s">
        <v>8</v>
      </c>
      <c r="B10" s="9" t="s">
        <v>10</v>
      </c>
      <c r="C10" s="9">
        <v>1</v>
      </c>
      <c r="D10" s="9">
        <v>2</v>
      </c>
      <c r="E10" s="9">
        <v>3</v>
      </c>
      <c r="F10" s="9">
        <v>4</v>
      </c>
    </row>
    <row r="11" spans="1:6" x14ac:dyDescent="0.2">
      <c r="A11" s="10">
        <v>10</v>
      </c>
      <c r="B11" s="16"/>
      <c r="C11" s="14">
        <v>637993</v>
      </c>
      <c r="D11" s="14">
        <v>4.8</v>
      </c>
      <c r="E11" s="14">
        <v>223012</v>
      </c>
      <c r="F11" s="14">
        <v>0.7</v>
      </c>
    </row>
    <row r="12" spans="1:6" x14ac:dyDescent="0.2">
      <c r="C12" s="13"/>
      <c r="D12" s="13"/>
      <c r="E12" s="13"/>
      <c r="F12" s="13"/>
    </row>
  </sheetData>
  <mergeCells count="4">
    <mergeCell ref="A8:A9"/>
    <mergeCell ref="B8:B9"/>
    <mergeCell ref="C8:D8"/>
    <mergeCell ref="E8:F8"/>
  </mergeCells>
  <pageMargins left="0.6" right="0.6" top="0.6" bottom="0.6" header="0.2" footer="0.2"/>
  <pageSetup paperSize="9" scale="98" fitToHeight="0" pageOrder="overThenDown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>
      <selection activeCell="J3" sqref="J3"/>
    </sheetView>
  </sheetViews>
  <sheetFormatPr defaultRowHeight="11.25" x14ac:dyDescent="0.2"/>
  <cols>
    <col min="1" max="1" width="5" style="7" customWidth="1"/>
    <col min="2" max="2" width="22.140625" style="7" customWidth="1"/>
    <col min="3" max="6" width="9.28515625" style="7" customWidth="1"/>
    <col min="7" max="16384" width="9.140625" style="7"/>
  </cols>
  <sheetData>
    <row r="1" spans="1:6" x14ac:dyDescent="0.2">
      <c r="A1" s="7" t="s">
        <v>351</v>
      </c>
    </row>
    <row r="2" spans="1:6" x14ac:dyDescent="0.2">
      <c r="A2" s="7" t="s">
        <v>1</v>
      </c>
    </row>
    <row r="3" spans="1:6" x14ac:dyDescent="0.2">
      <c r="A3" s="7" t="s">
        <v>352</v>
      </c>
    </row>
    <row r="4" spans="1:6" x14ac:dyDescent="0.2">
      <c r="A4" s="7" t="s">
        <v>353</v>
      </c>
    </row>
    <row r="5" spans="1:6" x14ac:dyDescent="0.2">
      <c r="A5" s="7" t="s">
        <v>4</v>
      </c>
    </row>
    <row r="6" spans="1:6" x14ac:dyDescent="0.2">
      <c r="A6" s="7" t="s">
        <v>5</v>
      </c>
    </row>
    <row r="7" spans="1:6" x14ac:dyDescent="0.2">
      <c r="A7" s="7" t="s">
        <v>6</v>
      </c>
    </row>
    <row r="8" spans="1:6" ht="56.25" x14ac:dyDescent="0.2">
      <c r="A8" s="9" t="s">
        <v>7</v>
      </c>
      <c r="B8" s="9" t="s">
        <v>9</v>
      </c>
      <c r="C8" s="9" t="s">
        <v>354</v>
      </c>
      <c r="D8" s="9" t="s">
        <v>355</v>
      </c>
      <c r="E8" s="9" t="s">
        <v>356</v>
      </c>
      <c r="F8" s="9" t="s">
        <v>357</v>
      </c>
    </row>
    <row r="9" spans="1:6" x14ac:dyDescent="0.2">
      <c r="A9" s="9" t="s">
        <v>8</v>
      </c>
      <c r="B9" s="9" t="s">
        <v>10</v>
      </c>
      <c r="C9" s="9">
        <v>1</v>
      </c>
      <c r="D9" s="9">
        <v>2</v>
      </c>
      <c r="E9" s="9">
        <v>3</v>
      </c>
      <c r="F9" s="9">
        <v>4</v>
      </c>
    </row>
    <row r="10" spans="1:6" x14ac:dyDescent="0.2">
      <c r="A10" s="10">
        <v>10</v>
      </c>
      <c r="B10" s="16"/>
      <c r="C10" s="18">
        <v>6</v>
      </c>
      <c r="D10" s="18">
        <v>4</v>
      </c>
      <c r="E10" s="18">
        <v>38</v>
      </c>
      <c r="F10" s="18">
        <v>51</v>
      </c>
    </row>
    <row r="11" spans="1:6" x14ac:dyDescent="0.2">
      <c r="C11" s="17"/>
      <c r="D11" s="17"/>
      <c r="E11" s="17"/>
      <c r="F11" s="17"/>
    </row>
  </sheetData>
  <pageMargins left="0.6" right="0.6" top="0.6" bottom="0.6" header="0.2" footer="0.2"/>
  <pageSetup paperSize="9" scale="98" fitToHeight="0" pageOrder="overThenDown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workbookViewId="0">
      <selection activeCell="M2" sqref="M2"/>
    </sheetView>
  </sheetViews>
  <sheetFormatPr defaultRowHeight="11.25" x14ac:dyDescent="0.2"/>
  <cols>
    <col min="1" max="1" width="5" style="7" customWidth="1"/>
    <col min="2" max="2" width="22.140625" style="7" customWidth="1"/>
    <col min="3" max="9" width="9.28515625" style="7" customWidth="1"/>
    <col min="10" max="16384" width="9.140625" style="7"/>
  </cols>
  <sheetData>
    <row r="1" spans="1:9" x14ac:dyDescent="0.2">
      <c r="A1" s="7" t="s">
        <v>358</v>
      </c>
    </row>
    <row r="2" spans="1:9" x14ac:dyDescent="0.2">
      <c r="A2" s="7" t="s">
        <v>1</v>
      </c>
    </row>
    <row r="3" spans="1:9" x14ac:dyDescent="0.2">
      <c r="A3" s="7" t="s">
        <v>359</v>
      </c>
    </row>
    <row r="4" spans="1:9" x14ac:dyDescent="0.2">
      <c r="A4" s="7" t="s">
        <v>360</v>
      </c>
    </row>
    <row r="5" spans="1:9" x14ac:dyDescent="0.2">
      <c r="A5" s="7" t="s">
        <v>4</v>
      </c>
    </row>
    <row r="6" spans="1:9" x14ac:dyDescent="0.2">
      <c r="A6" s="7" t="s">
        <v>5</v>
      </c>
    </row>
    <row r="7" spans="1:9" x14ac:dyDescent="0.2">
      <c r="A7" s="7" t="s">
        <v>6</v>
      </c>
    </row>
    <row r="8" spans="1:9" ht="78.75" x14ac:dyDescent="0.2">
      <c r="A8" s="9" t="s">
        <v>7</v>
      </c>
      <c r="B8" s="9" t="s">
        <v>9</v>
      </c>
      <c r="C8" s="9" t="s">
        <v>361</v>
      </c>
      <c r="D8" s="9" t="s">
        <v>362</v>
      </c>
      <c r="E8" s="9" t="s">
        <v>363</v>
      </c>
      <c r="F8" s="9" t="s">
        <v>364</v>
      </c>
      <c r="G8" s="9" t="s">
        <v>365</v>
      </c>
      <c r="H8" s="9" t="s">
        <v>366</v>
      </c>
      <c r="I8" s="9" t="s">
        <v>367</v>
      </c>
    </row>
    <row r="9" spans="1:9" x14ac:dyDescent="0.2">
      <c r="A9" s="9" t="s">
        <v>8</v>
      </c>
      <c r="B9" s="9" t="s">
        <v>10</v>
      </c>
      <c r="C9" s="9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</row>
    <row r="10" spans="1:9" x14ac:dyDescent="0.2">
      <c r="A10" s="10">
        <v>10</v>
      </c>
      <c r="B10" s="16"/>
      <c r="C10" s="14">
        <v>2.8000000000000003</v>
      </c>
      <c r="D10" s="14">
        <v>11.8</v>
      </c>
      <c r="E10" s="14">
        <v>33.200000000000003</v>
      </c>
      <c r="F10" s="14"/>
      <c r="G10" s="14"/>
      <c r="H10" s="14">
        <v>15.3</v>
      </c>
      <c r="I10" s="14">
        <v>9</v>
      </c>
    </row>
    <row r="11" spans="1:9" x14ac:dyDescent="0.2">
      <c r="C11" s="13"/>
      <c r="D11" s="13"/>
      <c r="E11" s="13"/>
      <c r="F11" s="13"/>
      <c r="G11" s="13"/>
      <c r="H11" s="13"/>
      <c r="I11" s="13"/>
    </row>
  </sheetData>
  <pageMargins left="0.6" right="0.6" top="0.6" bottom="0.6" header="0.2" footer="0.2"/>
  <pageSetup paperSize="9" scale="75" fitToHeight="0" pageOrder="overThenDown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workbookViewId="0">
      <selection activeCell="N3" sqref="N3"/>
    </sheetView>
  </sheetViews>
  <sheetFormatPr defaultRowHeight="11.25" x14ac:dyDescent="0.2"/>
  <cols>
    <col min="1" max="1" width="5" style="7" customWidth="1"/>
    <col min="2" max="2" width="22.140625" style="7" customWidth="1"/>
    <col min="3" max="9" width="9.28515625" style="7" customWidth="1"/>
    <col min="10" max="16384" width="9.140625" style="7"/>
  </cols>
  <sheetData>
    <row r="1" spans="1:9" x14ac:dyDescent="0.2">
      <c r="A1" s="7" t="s">
        <v>368</v>
      </c>
    </row>
    <row r="2" spans="1:9" x14ac:dyDescent="0.2">
      <c r="A2" s="7" t="s">
        <v>1</v>
      </c>
    </row>
    <row r="3" spans="1:9" x14ac:dyDescent="0.2">
      <c r="A3" s="7" t="s">
        <v>369</v>
      </c>
    </row>
    <row r="4" spans="1:9" x14ac:dyDescent="0.2">
      <c r="A4" s="7" t="s">
        <v>370</v>
      </c>
    </row>
    <row r="5" spans="1:9" x14ac:dyDescent="0.2">
      <c r="A5" s="7" t="s">
        <v>371</v>
      </c>
    </row>
    <row r="6" spans="1:9" x14ac:dyDescent="0.2">
      <c r="A6" s="7" t="s">
        <v>4</v>
      </c>
    </row>
    <row r="7" spans="1:9" x14ac:dyDescent="0.2">
      <c r="A7" s="7" t="s">
        <v>5</v>
      </c>
    </row>
    <row r="8" spans="1:9" x14ac:dyDescent="0.2">
      <c r="A8" s="7" t="s">
        <v>6</v>
      </c>
    </row>
    <row r="9" spans="1:9" ht="90" x14ac:dyDescent="0.2">
      <c r="A9" s="9" t="s">
        <v>7</v>
      </c>
      <c r="B9" s="9" t="s">
        <v>9</v>
      </c>
      <c r="C9" s="9" t="s">
        <v>372</v>
      </c>
      <c r="D9" s="9" t="s">
        <v>373</v>
      </c>
      <c r="E9" s="9" t="s">
        <v>374</v>
      </c>
      <c r="F9" s="9" t="s">
        <v>375</v>
      </c>
      <c r="G9" s="9" t="s">
        <v>376</v>
      </c>
      <c r="H9" s="9" t="s">
        <v>377</v>
      </c>
      <c r="I9" s="9" t="s">
        <v>378</v>
      </c>
    </row>
    <row r="10" spans="1:9" x14ac:dyDescent="0.2">
      <c r="A10" s="9" t="s">
        <v>8</v>
      </c>
      <c r="B10" s="9" t="s">
        <v>10</v>
      </c>
      <c r="C10" s="9">
        <v>1</v>
      </c>
      <c r="D10" s="9">
        <v>2</v>
      </c>
      <c r="E10" s="9">
        <v>3</v>
      </c>
      <c r="F10" s="9">
        <v>4</v>
      </c>
      <c r="G10" s="9">
        <v>5</v>
      </c>
      <c r="H10" s="9">
        <v>6</v>
      </c>
      <c r="I10" s="9">
        <v>7</v>
      </c>
    </row>
    <row r="11" spans="1:9" x14ac:dyDescent="0.2">
      <c r="A11" s="10">
        <v>10</v>
      </c>
      <c r="B11" s="16"/>
      <c r="C11" s="12"/>
      <c r="D11" s="12"/>
      <c r="E11" s="12"/>
      <c r="F11" s="12">
        <v>10.1</v>
      </c>
      <c r="G11" s="12">
        <v>10.49</v>
      </c>
      <c r="H11" s="12"/>
      <c r="I11" s="12"/>
    </row>
    <row r="12" spans="1:9" x14ac:dyDescent="0.2">
      <c r="C12" s="8"/>
      <c r="D12" s="8"/>
      <c r="E12" s="8"/>
      <c r="F12" s="8"/>
      <c r="G12" s="8"/>
      <c r="H12" s="8"/>
      <c r="I12" s="8"/>
    </row>
  </sheetData>
  <pageMargins left="0.6" right="0.6" top="0.6" bottom="0.6" header="0.2" footer="0.2"/>
  <pageSetup paperSize="9" scale="75" fitToHeight="0" pageOrder="overThenDown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>
      <selection activeCell="L3" sqref="L3"/>
    </sheetView>
  </sheetViews>
  <sheetFormatPr defaultRowHeight="11.25" x14ac:dyDescent="0.2"/>
  <cols>
    <col min="1" max="1" width="5" style="7" customWidth="1"/>
    <col min="2" max="2" width="43.5703125" style="7" customWidth="1"/>
    <col min="3" max="3" width="18" style="7" customWidth="1"/>
    <col min="4" max="6" width="9.28515625" style="7" customWidth="1"/>
    <col min="7" max="16384" width="9.140625" style="7"/>
  </cols>
  <sheetData>
    <row r="1" spans="1:6" x14ac:dyDescent="0.2">
      <c r="A1" s="7" t="s">
        <v>379</v>
      </c>
    </row>
    <row r="2" spans="1:6" x14ac:dyDescent="0.2">
      <c r="A2" s="7" t="s">
        <v>1</v>
      </c>
    </row>
    <row r="3" spans="1:6" x14ac:dyDescent="0.2">
      <c r="A3" s="7" t="s">
        <v>380</v>
      </c>
    </row>
    <row r="4" spans="1:6" x14ac:dyDescent="0.2">
      <c r="A4" s="7" t="s">
        <v>381</v>
      </c>
    </row>
    <row r="5" spans="1:6" x14ac:dyDescent="0.2">
      <c r="A5" s="7" t="s">
        <v>4</v>
      </c>
    </row>
    <row r="6" spans="1:6" x14ac:dyDescent="0.2">
      <c r="A6" s="7" t="s">
        <v>5</v>
      </c>
    </row>
    <row r="7" spans="1:6" x14ac:dyDescent="0.2">
      <c r="A7" s="7" t="s">
        <v>6</v>
      </c>
    </row>
    <row r="8" spans="1:6" ht="123.75" x14ac:dyDescent="0.2">
      <c r="A8" s="9" t="s">
        <v>7</v>
      </c>
      <c r="B8" s="9" t="s">
        <v>9</v>
      </c>
      <c r="C8" s="9" t="s">
        <v>382</v>
      </c>
      <c r="D8" s="9" t="s">
        <v>383</v>
      </c>
      <c r="E8" s="9" t="s">
        <v>384</v>
      </c>
      <c r="F8" s="9" t="s">
        <v>385</v>
      </c>
    </row>
    <row r="9" spans="1:6" x14ac:dyDescent="0.2">
      <c r="A9" s="9" t="s">
        <v>8</v>
      </c>
      <c r="B9" s="9" t="s">
        <v>10</v>
      </c>
      <c r="C9" s="9">
        <v>1</v>
      </c>
      <c r="D9" s="9">
        <v>3</v>
      </c>
      <c r="E9" s="9">
        <v>4</v>
      </c>
      <c r="F9" s="9">
        <v>5</v>
      </c>
    </row>
    <row r="10" spans="1:6" x14ac:dyDescent="0.2">
      <c r="A10" s="10">
        <v>10</v>
      </c>
      <c r="B10" s="16"/>
      <c r="C10" s="14">
        <v>25546952</v>
      </c>
      <c r="D10" s="14">
        <v>99.2</v>
      </c>
      <c r="E10" s="14">
        <v>55.9</v>
      </c>
      <c r="F10" s="14">
        <f>C10/(334982+5926)</f>
        <v>74.937965668156806</v>
      </c>
    </row>
    <row r="11" spans="1:6" x14ac:dyDescent="0.2">
      <c r="C11" s="13"/>
      <c r="D11" s="13"/>
      <c r="E11" s="13"/>
      <c r="F11" s="13"/>
    </row>
  </sheetData>
  <pageMargins left="0.6" right="0.6" top="0.6" bottom="0.6" header="0.2" footer="0.2"/>
  <pageSetup paperSize="9" scale="62" fitToHeight="0" pageOrder="overThenDown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activeCell="M4" sqref="M4"/>
    </sheetView>
  </sheetViews>
  <sheetFormatPr defaultRowHeight="11.25" x14ac:dyDescent="0.2"/>
  <cols>
    <col min="1" max="1" width="5" style="7" customWidth="1"/>
    <col min="2" max="2" width="22.140625" style="7" customWidth="1"/>
    <col min="3" max="10" width="9.28515625" style="7" customWidth="1"/>
    <col min="11" max="16384" width="9.140625" style="7"/>
  </cols>
  <sheetData>
    <row r="1" spans="1:10" x14ac:dyDescent="0.2">
      <c r="A1" s="7" t="s">
        <v>386</v>
      </c>
    </row>
    <row r="2" spans="1:10" x14ac:dyDescent="0.2">
      <c r="A2" s="7" t="s">
        <v>1</v>
      </c>
    </row>
    <row r="3" spans="1:10" x14ac:dyDescent="0.2">
      <c r="A3" s="7" t="s">
        <v>387</v>
      </c>
    </row>
    <row r="4" spans="1:10" x14ac:dyDescent="0.2">
      <c r="A4" s="7" t="s">
        <v>388</v>
      </c>
    </row>
    <row r="5" spans="1:10" x14ac:dyDescent="0.2">
      <c r="A5" s="7" t="s">
        <v>4</v>
      </c>
    </row>
    <row r="6" spans="1:10" x14ac:dyDescent="0.2">
      <c r="A6" s="7" t="s">
        <v>5</v>
      </c>
    </row>
    <row r="7" spans="1:10" x14ac:dyDescent="0.2">
      <c r="A7" s="7" t="s">
        <v>6</v>
      </c>
    </row>
    <row r="8" spans="1:10" ht="56.25" x14ac:dyDescent="0.2">
      <c r="A8" s="9" t="s">
        <v>7</v>
      </c>
      <c r="B8" s="9" t="s">
        <v>9</v>
      </c>
      <c r="C8" s="9" t="s">
        <v>389</v>
      </c>
      <c r="D8" s="9" t="s">
        <v>390</v>
      </c>
      <c r="E8" s="9" t="s">
        <v>391</v>
      </c>
      <c r="F8" s="9" t="s">
        <v>392</v>
      </c>
      <c r="G8" s="9" t="s">
        <v>393</v>
      </c>
      <c r="H8" s="9" t="s">
        <v>394</v>
      </c>
      <c r="I8" s="9" t="s">
        <v>395</v>
      </c>
      <c r="J8" s="9" t="s">
        <v>396</v>
      </c>
    </row>
    <row r="9" spans="1:10" x14ac:dyDescent="0.2">
      <c r="A9" s="9" t="s">
        <v>8</v>
      </c>
      <c r="B9" s="9" t="s">
        <v>10</v>
      </c>
      <c r="C9" s="9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</row>
    <row r="10" spans="1:10" x14ac:dyDescent="0.2">
      <c r="A10" s="10">
        <v>10</v>
      </c>
      <c r="B10" s="11" t="s">
        <v>397</v>
      </c>
      <c r="C10" s="14">
        <v>34</v>
      </c>
      <c r="D10" s="14">
        <v>36.6</v>
      </c>
      <c r="E10" s="14">
        <v>2.2000000000000002</v>
      </c>
      <c r="F10" s="14">
        <v>18.3</v>
      </c>
      <c r="G10" s="14">
        <v>3.2</v>
      </c>
      <c r="H10" s="14">
        <v>5.4</v>
      </c>
      <c r="I10" s="14">
        <v>0.2</v>
      </c>
      <c r="J10" s="14">
        <v>0.1</v>
      </c>
    </row>
    <row r="11" spans="1:10" ht="33.75" x14ac:dyDescent="0.2">
      <c r="A11" s="10">
        <v>20</v>
      </c>
      <c r="B11" s="11" t="s">
        <v>398</v>
      </c>
      <c r="C11" s="14">
        <v>36.700000000000003</v>
      </c>
      <c r="D11" s="14">
        <v>36.5</v>
      </c>
      <c r="E11" s="14">
        <v>3.5</v>
      </c>
      <c r="F11" s="14">
        <v>14.8</v>
      </c>
      <c r="G11" s="14">
        <v>2.7</v>
      </c>
      <c r="H11" s="14">
        <v>5.5</v>
      </c>
      <c r="I11" s="14">
        <v>0.3</v>
      </c>
      <c r="J11" s="14">
        <v>0.1</v>
      </c>
    </row>
    <row r="12" spans="1:10" x14ac:dyDescent="0.2">
      <c r="C12" s="13"/>
      <c r="D12" s="13"/>
      <c r="E12" s="13"/>
      <c r="F12" s="13"/>
      <c r="G12" s="13"/>
      <c r="H12" s="13"/>
      <c r="I12" s="13"/>
      <c r="J12" s="13"/>
    </row>
  </sheetData>
  <pageMargins left="0.6" right="0.6" top="0.6" bottom="0.6" header="0.2" footer="0.2"/>
  <pageSetup paperSize="9" scale="70" fitToHeight="0" pageOrder="overThenDown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workbookViewId="0">
      <selection activeCell="I3" sqref="I3"/>
    </sheetView>
  </sheetViews>
  <sheetFormatPr defaultRowHeight="11.25" x14ac:dyDescent="0.2"/>
  <cols>
    <col min="1" max="1" width="5" style="7" customWidth="1"/>
    <col min="2" max="2" width="37.5703125" style="7" customWidth="1"/>
    <col min="3" max="5" width="9.28515625" style="7" customWidth="1"/>
    <col min="6" max="16384" width="9.140625" style="7"/>
  </cols>
  <sheetData>
    <row r="1" spans="1:9" x14ac:dyDescent="0.2">
      <c r="A1" s="7" t="s">
        <v>399</v>
      </c>
    </row>
    <row r="2" spans="1:9" x14ac:dyDescent="0.2">
      <c r="A2" s="7" t="s">
        <v>1</v>
      </c>
    </row>
    <row r="3" spans="1:9" x14ac:dyDescent="0.2">
      <c r="A3" s="7" t="s">
        <v>400</v>
      </c>
    </row>
    <row r="4" spans="1:9" x14ac:dyDescent="0.2">
      <c r="A4" s="7" t="s">
        <v>4</v>
      </c>
    </row>
    <row r="5" spans="1:9" x14ac:dyDescent="0.2">
      <c r="A5" s="7" t="s">
        <v>5</v>
      </c>
    </row>
    <row r="6" spans="1:9" x14ac:dyDescent="0.2">
      <c r="A6" s="7" t="s">
        <v>6</v>
      </c>
    </row>
    <row r="7" spans="1:9" ht="11.25" customHeight="1" x14ac:dyDescent="0.2">
      <c r="A7" s="30" t="s">
        <v>7</v>
      </c>
      <c r="B7" s="30" t="s">
        <v>9</v>
      </c>
      <c r="C7" s="30" t="s">
        <v>401</v>
      </c>
      <c r="D7" s="29"/>
      <c r="E7" s="29"/>
    </row>
    <row r="8" spans="1:9" ht="67.5" customHeight="1" x14ac:dyDescent="0.2">
      <c r="A8" s="29"/>
      <c r="B8" s="29"/>
      <c r="C8" s="9" t="s">
        <v>402</v>
      </c>
      <c r="D8" s="9" t="s">
        <v>403</v>
      </c>
      <c r="E8" s="9" t="s">
        <v>404</v>
      </c>
      <c r="G8" s="25"/>
      <c r="H8" s="25"/>
      <c r="I8" s="25"/>
    </row>
    <row r="9" spans="1:9" x14ac:dyDescent="0.2">
      <c r="A9" s="9" t="s">
        <v>8</v>
      </c>
      <c r="B9" s="9" t="s">
        <v>10</v>
      </c>
      <c r="C9" s="9">
        <v>1</v>
      </c>
      <c r="D9" s="9">
        <v>2</v>
      </c>
      <c r="E9" s="9">
        <v>3</v>
      </c>
      <c r="G9" s="25"/>
      <c r="H9" s="25"/>
      <c r="I9" s="25"/>
    </row>
    <row r="10" spans="1:9" x14ac:dyDescent="0.2">
      <c r="A10" s="10">
        <v>10</v>
      </c>
      <c r="B10" s="11" t="s">
        <v>397</v>
      </c>
      <c r="C10" s="18">
        <v>36651</v>
      </c>
      <c r="D10" s="18">
        <f>C10/G10</f>
        <v>394.09677419354841</v>
      </c>
      <c r="E10" s="18">
        <v>1423</v>
      </c>
      <c r="G10" s="25">
        <v>93</v>
      </c>
      <c r="H10" s="25"/>
      <c r="I10" s="25"/>
    </row>
    <row r="11" spans="1:9" x14ac:dyDescent="0.2">
      <c r="A11" s="10">
        <v>20</v>
      </c>
      <c r="B11" s="11" t="s">
        <v>405</v>
      </c>
      <c r="C11" s="18">
        <v>31037</v>
      </c>
      <c r="D11" s="18">
        <f>C11/G11</f>
        <v>500.59677419354841</v>
      </c>
      <c r="E11" s="18">
        <v>1205</v>
      </c>
      <c r="G11" s="25">
        <v>62</v>
      </c>
      <c r="H11" s="25"/>
      <c r="I11" s="25"/>
    </row>
    <row r="12" spans="1:9" x14ac:dyDescent="0.2">
      <c r="A12" s="10">
        <v>30</v>
      </c>
      <c r="B12" s="11" t="s">
        <v>406</v>
      </c>
      <c r="C12" s="18">
        <v>467</v>
      </c>
      <c r="D12" s="18">
        <f t="shared" ref="D12:D14" si="0">C12/G12</f>
        <v>116.75</v>
      </c>
      <c r="E12" s="18">
        <v>18</v>
      </c>
      <c r="G12" s="25">
        <v>4</v>
      </c>
      <c r="H12" s="25"/>
      <c r="I12" s="25"/>
    </row>
    <row r="13" spans="1:9" x14ac:dyDescent="0.2">
      <c r="A13" s="10">
        <v>40</v>
      </c>
      <c r="B13" s="11" t="s">
        <v>407</v>
      </c>
      <c r="C13" s="18">
        <v>4294</v>
      </c>
      <c r="D13" s="18">
        <f t="shared" si="0"/>
        <v>214.7</v>
      </c>
      <c r="E13" s="18">
        <v>167</v>
      </c>
      <c r="G13" s="25">
        <v>20</v>
      </c>
      <c r="H13" s="25"/>
      <c r="I13" s="25"/>
    </row>
    <row r="14" spans="1:9" x14ac:dyDescent="0.2">
      <c r="A14" s="10">
        <v>50</v>
      </c>
      <c r="B14" s="11" t="s">
        <v>408</v>
      </c>
      <c r="C14" s="18">
        <v>853</v>
      </c>
      <c r="D14" s="18">
        <f t="shared" si="0"/>
        <v>121.85714285714286</v>
      </c>
      <c r="E14" s="18">
        <v>33</v>
      </c>
      <c r="G14" s="25">
        <v>7</v>
      </c>
      <c r="H14" s="25"/>
      <c r="I14" s="25"/>
    </row>
    <row r="15" spans="1:9" x14ac:dyDescent="0.2">
      <c r="A15" s="10">
        <v>60</v>
      </c>
      <c r="B15" s="11" t="s">
        <v>367</v>
      </c>
      <c r="C15" s="18"/>
      <c r="D15" s="18"/>
      <c r="E15" s="18"/>
      <c r="G15" s="25"/>
      <c r="H15" s="25"/>
      <c r="I15" s="25"/>
    </row>
    <row r="16" spans="1:9" x14ac:dyDescent="0.2">
      <c r="C16" s="17"/>
      <c r="D16" s="17"/>
      <c r="E16" s="17"/>
      <c r="G16" s="25"/>
      <c r="H16" s="25"/>
      <c r="I16" s="25"/>
    </row>
  </sheetData>
  <mergeCells count="3">
    <mergeCell ref="A7:A8"/>
    <mergeCell ref="B7:B8"/>
    <mergeCell ref="C7:E7"/>
  </mergeCells>
  <pageMargins left="0.6" right="0.6" top="0.6" bottom="0.6" header="0.2" footer="0.2"/>
  <pageSetup paperSize="9" scale="79" fitToHeight="0" pageOrder="overThenDown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K81"/>
  <sheetViews>
    <sheetView topLeftCell="A34" workbookViewId="0">
      <selection activeCell="F6" sqref="F6:K81"/>
    </sheetView>
  </sheetViews>
  <sheetFormatPr defaultRowHeight="15" x14ac:dyDescent="0.25"/>
  <cols>
    <col min="4" max="4" width="9.140625" customWidth="1"/>
    <col min="5" max="5" width="15.140625" customWidth="1"/>
    <col min="6" max="6" width="17.140625" customWidth="1"/>
    <col min="7" max="9" width="10.140625" customWidth="1"/>
    <col min="10" max="10" width="9.85546875" customWidth="1"/>
    <col min="11" max="11" width="47.140625" customWidth="1"/>
  </cols>
  <sheetData>
    <row r="5" spans="4:11" x14ac:dyDescent="0.25">
      <c r="D5">
        <v>1</v>
      </c>
      <c r="E5" t="str">
        <f>INDEX(СПИСОК,D5)</f>
        <v>Лист1</v>
      </c>
      <c r="F5" t="s">
        <v>1185</v>
      </c>
    </row>
    <row r="6" spans="4:11" x14ac:dyDescent="0.25">
      <c r="D6">
        <v>2</v>
      </c>
      <c r="E6" t="str">
        <f t="shared" ref="E6:E69" si="0">INDEX(СПИСОК,D6)</f>
        <v>P200002</v>
      </c>
      <c r="F6" t="s">
        <v>1186</v>
      </c>
      <c r="G6" t="str">
        <f>'P200002'!A3</f>
        <v>P20                     ПОКАЗНИКИ                    Форма 20 табл.2100,2512</v>
      </c>
      <c r="H6" t="str">
        <f>'P200002'!A4</f>
        <v>P200002                        працi лiкарiв</v>
      </c>
    </row>
    <row r="7" spans="4:11" x14ac:dyDescent="0.25">
      <c r="D7">
        <v>3</v>
      </c>
      <c r="E7" t="str">
        <f t="shared" si="0"/>
        <v>P200007</v>
      </c>
      <c r="F7" t="s">
        <v>1187</v>
      </c>
      <c r="G7" t="str">
        <f>CONCATENATE("='",F7,"'!A3")</f>
        <v>='P200007'!A3</v>
      </c>
      <c r="H7" t="str">
        <f>CONCATENATE("='",F7,"'!A4")</f>
        <v>='P200007'!A4</v>
      </c>
      <c r="I7" t="s">
        <v>14</v>
      </c>
      <c r="J7" t="s">
        <v>1241</v>
      </c>
      <c r="K7" t="s">
        <v>1305</v>
      </c>
    </row>
    <row r="8" spans="4:11" x14ac:dyDescent="0.25">
      <c r="D8">
        <v>4</v>
      </c>
      <c r="E8" t="str">
        <f t="shared" si="0"/>
        <v>P200013</v>
      </c>
      <c r="F8" t="s">
        <v>1188</v>
      </c>
      <c r="G8" t="str">
        <f t="shared" ref="G8:G71" si="1">CONCATENATE("='",F8,"'!A3")</f>
        <v>='P200013'!A3</v>
      </c>
      <c r="H8" t="str">
        <f t="shared" ref="H8:H71" si="2">CONCATENATE("='",F8,"'!A4")</f>
        <v>='P200013'!A4</v>
      </c>
      <c r="I8" t="s">
        <v>23</v>
      </c>
      <c r="K8" t="s">
        <v>1297</v>
      </c>
    </row>
    <row r="9" spans="4:11" x14ac:dyDescent="0.25">
      <c r="D9">
        <v>5</v>
      </c>
      <c r="E9" t="str">
        <f t="shared" si="0"/>
        <v>P200014</v>
      </c>
      <c r="F9" t="s">
        <v>1189</v>
      </c>
      <c r="G9" t="str">
        <f t="shared" si="1"/>
        <v>='P200014'!A3</v>
      </c>
      <c r="H9" t="str">
        <f t="shared" si="2"/>
        <v>='P200014'!A4</v>
      </c>
      <c r="I9" t="s">
        <v>31</v>
      </c>
      <c r="K9" t="s">
        <v>1271</v>
      </c>
    </row>
    <row r="10" spans="4:11" x14ac:dyDescent="0.25">
      <c r="D10">
        <v>6</v>
      </c>
      <c r="E10" t="str">
        <f t="shared" si="0"/>
        <v>P200015</v>
      </c>
      <c r="F10" t="s">
        <v>1190</v>
      </c>
      <c r="G10" t="str">
        <f t="shared" si="1"/>
        <v>='P200015'!A3</v>
      </c>
      <c r="H10" t="str">
        <f t="shared" si="2"/>
        <v>='P200015'!A4</v>
      </c>
      <c r="I10" t="s">
        <v>42</v>
      </c>
      <c r="J10" t="s">
        <v>1245</v>
      </c>
      <c r="K10" t="s">
        <v>1306</v>
      </c>
    </row>
    <row r="11" spans="4:11" x14ac:dyDescent="0.25">
      <c r="D11">
        <v>7</v>
      </c>
      <c r="E11" t="str">
        <f t="shared" si="0"/>
        <v>P200016</v>
      </c>
      <c r="F11" t="s">
        <v>1191</v>
      </c>
      <c r="G11" t="str">
        <f t="shared" si="1"/>
        <v>='P200016'!A3</v>
      </c>
      <c r="H11" t="str">
        <f t="shared" si="2"/>
        <v>='P200016'!A4</v>
      </c>
      <c r="I11" t="s">
        <v>57</v>
      </c>
      <c r="J11" t="s">
        <v>1242</v>
      </c>
      <c r="K11" t="s">
        <v>1307</v>
      </c>
    </row>
    <row r="12" spans="4:11" x14ac:dyDescent="0.25">
      <c r="D12">
        <v>8</v>
      </c>
      <c r="E12" t="str">
        <f t="shared" si="0"/>
        <v>P200017</v>
      </c>
      <c r="F12" t="s">
        <v>153</v>
      </c>
      <c r="G12" t="str">
        <f t="shared" si="1"/>
        <v>='P200017'!A3</v>
      </c>
      <c r="H12" t="str">
        <f t="shared" si="2"/>
        <v>='P200017'!A4</v>
      </c>
      <c r="I12" t="s">
        <v>153</v>
      </c>
      <c r="J12" t="s">
        <v>154</v>
      </c>
      <c r="K12" t="s">
        <v>1249</v>
      </c>
    </row>
    <row r="13" spans="4:11" x14ac:dyDescent="0.25">
      <c r="D13">
        <v>9</v>
      </c>
      <c r="E13" t="str">
        <f t="shared" si="0"/>
        <v>P200018</v>
      </c>
      <c r="F13" t="s">
        <v>1192</v>
      </c>
      <c r="G13" t="str">
        <f t="shared" si="1"/>
        <v>='P200018'!A3</v>
      </c>
      <c r="H13" t="str">
        <f t="shared" si="2"/>
        <v>='P200018'!A4</v>
      </c>
      <c r="I13" t="s">
        <v>243</v>
      </c>
      <c r="J13" t="s">
        <v>1244</v>
      </c>
      <c r="K13" t="s">
        <v>1308</v>
      </c>
    </row>
    <row r="14" spans="4:11" x14ac:dyDescent="0.25">
      <c r="D14">
        <v>10</v>
      </c>
      <c r="E14" t="str">
        <f t="shared" si="0"/>
        <v>P200019</v>
      </c>
      <c r="F14" t="s">
        <v>328</v>
      </c>
      <c r="G14" t="str">
        <f t="shared" si="1"/>
        <v>='P200019'!A3</v>
      </c>
      <c r="H14" t="str">
        <f t="shared" si="2"/>
        <v>='P200019'!A4</v>
      </c>
      <c r="I14" t="s">
        <v>328</v>
      </c>
      <c r="J14" t="s">
        <v>329</v>
      </c>
      <c r="K14" t="s">
        <v>1250</v>
      </c>
    </row>
    <row r="15" spans="4:11" x14ac:dyDescent="0.25">
      <c r="D15">
        <v>11</v>
      </c>
      <c r="E15" t="str">
        <f t="shared" si="0"/>
        <v>P200020</v>
      </c>
      <c r="F15" t="s">
        <v>1193</v>
      </c>
      <c r="G15" t="str">
        <f t="shared" si="1"/>
        <v>='P200020'!A3</v>
      </c>
      <c r="H15" t="str">
        <f t="shared" si="2"/>
        <v>='P200020'!A4</v>
      </c>
      <c r="I15" t="s">
        <v>338</v>
      </c>
      <c r="J15" t="s">
        <v>1243</v>
      </c>
      <c r="K15" t="s">
        <v>1309</v>
      </c>
    </row>
    <row r="16" spans="4:11" x14ac:dyDescent="0.25">
      <c r="D16">
        <v>12</v>
      </c>
      <c r="E16" t="str">
        <f t="shared" si="0"/>
        <v>P200022</v>
      </c>
      <c r="F16" t="s">
        <v>1194</v>
      </c>
      <c r="G16" t="str">
        <f t="shared" si="1"/>
        <v>='P200022'!A3</v>
      </c>
      <c r="H16" t="str">
        <f t="shared" si="2"/>
        <v>='P200022'!A4</v>
      </c>
      <c r="I16" t="s">
        <v>344</v>
      </c>
      <c r="J16" t="s">
        <v>345</v>
      </c>
      <c r="K16" t="s">
        <v>1276</v>
      </c>
    </row>
    <row r="17" spans="4:11" x14ac:dyDescent="0.25">
      <c r="D17">
        <v>13</v>
      </c>
      <c r="E17" t="str">
        <f t="shared" si="0"/>
        <v>P200023</v>
      </c>
      <c r="F17" t="s">
        <v>1195</v>
      </c>
      <c r="G17" t="str">
        <f t="shared" si="1"/>
        <v>='P200023'!A3</v>
      </c>
      <c r="H17" t="str">
        <f t="shared" si="2"/>
        <v>='P200023'!A4</v>
      </c>
      <c r="I17" t="s">
        <v>352</v>
      </c>
      <c r="J17" t="s">
        <v>353</v>
      </c>
      <c r="K17" t="s">
        <v>1277</v>
      </c>
    </row>
    <row r="18" spans="4:11" x14ac:dyDescent="0.25">
      <c r="D18">
        <v>14</v>
      </c>
      <c r="E18" t="str">
        <f t="shared" si="0"/>
        <v>P200024</v>
      </c>
      <c r="F18" t="s">
        <v>1196</v>
      </c>
      <c r="G18" t="str">
        <f t="shared" si="1"/>
        <v>='P200024'!A3</v>
      </c>
      <c r="H18" t="str">
        <f t="shared" si="2"/>
        <v>='P200024'!A4</v>
      </c>
      <c r="I18" t="s">
        <v>359</v>
      </c>
      <c r="J18" t="s">
        <v>360</v>
      </c>
      <c r="K18" t="s">
        <v>1310</v>
      </c>
    </row>
    <row r="19" spans="4:11" x14ac:dyDescent="0.25">
      <c r="D19">
        <v>15</v>
      </c>
      <c r="E19" t="str">
        <f t="shared" si="0"/>
        <v>P200025</v>
      </c>
      <c r="F19" t="s">
        <v>1197</v>
      </c>
      <c r="G19" t="str">
        <f t="shared" si="1"/>
        <v>='P200025'!A3</v>
      </c>
      <c r="H19" t="str">
        <f t="shared" si="2"/>
        <v>='P200025'!A4</v>
      </c>
      <c r="I19" t="s">
        <v>369</v>
      </c>
      <c r="J19" t="s">
        <v>370</v>
      </c>
      <c r="K19" t="s">
        <v>1278</v>
      </c>
    </row>
    <row r="20" spans="4:11" x14ac:dyDescent="0.25">
      <c r="D20">
        <v>16</v>
      </c>
      <c r="E20" t="str">
        <f t="shared" si="0"/>
        <v>P200026</v>
      </c>
      <c r="F20" t="s">
        <v>1198</v>
      </c>
      <c r="G20" t="str">
        <f t="shared" si="1"/>
        <v>='P200026'!A3</v>
      </c>
      <c r="H20" t="str">
        <f t="shared" si="2"/>
        <v>='P200026'!A4</v>
      </c>
      <c r="I20" t="s">
        <v>380</v>
      </c>
      <c r="J20" t="s">
        <v>381</v>
      </c>
      <c r="K20" t="s">
        <v>1311</v>
      </c>
    </row>
    <row r="21" spans="4:11" x14ac:dyDescent="0.25">
      <c r="D21">
        <v>17</v>
      </c>
      <c r="E21" t="str">
        <f t="shared" si="0"/>
        <v>P200027</v>
      </c>
      <c r="F21" t="s">
        <v>1199</v>
      </c>
      <c r="G21" t="str">
        <f t="shared" si="1"/>
        <v>='P200027'!A3</v>
      </c>
      <c r="H21" t="str">
        <f t="shared" si="2"/>
        <v>='P200027'!A4</v>
      </c>
      <c r="I21" t="s">
        <v>387</v>
      </c>
      <c r="J21" t="s">
        <v>388</v>
      </c>
      <c r="K21" t="s">
        <v>1312</v>
      </c>
    </row>
    <row r="22" spans="4:11" x14ac:dyDescent="0.25">
      <c r="D22">
        <v>18</v>
      </c>
      <c r="E22" t="str">
        <f t="shared" si="0"/>
        <v>P200028</v>
      </c>
      <c r="F22" t="s">
        <v>1200</v>
      </c>
      <c r="G22" t="str">
        <f t="shared" si="1"/>
        <v>='P200028'!A3</v>
      </c>
      <c r="H22" t="str">
        <f t="shared" si="2"/>
        <v>='P200028'!A4</v>
      </c>
      <c r="I22" t="s">
        <v>400</v>
      </c>
      <c r="K22" t="s">
        <v>1279</v>
      </c>
    </row>
    <row r="23" spans="4:11" x14ac:dyDescent="0.25">
      <c r="D23">
        <v>19</v>
      </c>
      <c r="E23" t="str">
        <f t="shared" si="0"/>
        <v>P200029</v>
      </c>
      <c r="F23" t="s">
        <v>1201</v>
      </c>
      <c r="G23" t="str">
        <f t="shared" si="1"/>
        <v>='P200029'!A3</v>
      </c>
      <c r="H23" t="str">
        <f t="shared" si="2"/>
        <v>='P200029'!A4</v>
      </c>
      <c r="I23" t="s">
        <v>359</v>
      </c>
      <c r="J23" t="s">
        <v>360</v>
      </c>
      <c r="K23" t="s">
        <v>1313</v>
      </c>
    </row>
    <row r="24" spans="4:11" x14ac:dyDescent="0.25">
      <c r="D24">
        <v>20</v>
      </c>
      <c r="E24" t="str">
        <f t="shared" si="0"/>
        <v>P200031</v>
      </c>
      <c r="F24" t="s">
        <v>1202</v>
      </c>
      <c r="G24" t="str">
        <f t="shared" si="1"/>
        <v>='P200031'!A3</v>
      </c>
      <c r="H24" t="str">
        <f t="shared" si="2"/>
        <v>='P200031'!A4</v>
      </c>
      <c r="I24" t="s">
        <v>418</v>
      </c>
      <c r="J24" t="s">
        <v>419</v>
      </c>
      <c r="K24" t="s">
        <v>1280</v>
      </c>
    </row>
    <row r="25" spans="4:11" x14ac:dyDescent="0.25">
      <c r="D25">
        <v>21</v>
      </c>
      <c r="E25" t="str">
        <f t="shared" si="0"/>
        <v>P200032</v>
      </c>
      <c r="F25" t="s">
        <v>1203</v>
      </c>
      <c r="G25" t="str">
        <f t="shared" si="1"/>
        <v>='P200032'!A3</v>
      </c>
      <c r="H25" t="str">
        <f t="shared" si="2"/>
        <v>='P200032'!A4</v>
      </c>
      <c r="I25" t="s">
        <v>425</v>
      </c>
      <c r="J25" t="s">
        <v>426</v>
      </c>
      <c r="K25" t="s">
        <v>1248</v>
      </c>
    </row>
    <row r="26" spans="4:11" x14ac:dyDescent="0.25">
      <c r="D26">
        <v>22</v>
      </c>
      <c r="E26" t="str">
        <f t="shared" si="0"/>
        <v>P200033</v>
      </c>
      <c r="F26" t="s">
        <v>434</v>
      </c>
      <c r="G26" t="str">
        <f t="shared" si="1"/>
        <v>='P200033'!A3</v>
      </c>
      <c r="H26" t="str">
        <f t="shared" si="2"/>
        <v>='P200033'!A4</v>
      </c>
      <c r="I26" t="s">
        <v>433</v>
      </c>
      <c r="K26" t="s">
        <v>1298</v>
      </c>
    </row>
    <row r="27" spans="4:11" x14ac:dyDescent="0.25">
      <c r="D27">
        <v>23</v>
      </c>
      <c r="E27" t="str">
        <f t="shared" si="0"/>
        <v>P200034</v>
      </c>
      <c r="F27" t="s">
        <v>445</v>
      </c>
      <c r="G27" t="str">
        <f t="shared" si="1"/>
        <v>='P200034'!A3</v>
      </c>
      <c r="H27" t="str">
        <f t="shared" si="2"/>
        <v>='P200034'!A4</v>
      </c>
      <c r="I27" t="s">
        <v>445</v>
      </c>
      <c r="J27" t="s">
        <v>446</v>
      </c>
      <c r="K27" t="s">
        <v>1251</v>
      </c>
    </row>
    <row r="28" spans="4:11" x14ac:dyDescent="0.25">
      <c r="D28">
        <v>24</v>
      </c>
      <c r="E28" t="str">
        <f t="shared" si="0"/>
        <v>P200035</v>
      </c>
      <c r="F28" t="s">
        <v>1204</v>
      </c>
      <c r="G28" t="str">
        <f t="shared" si="1"/>
        <v>='P200035'!A3</v>
      </c>
      <c r="H28" t="str">
        <f t="shared" si="2"/>
        <v>='P200035'!A4</v>
      </c>
      <c r="I28" t="s">
        <v>464</v>
      </c>
      <c r="J28" t="s">
        <v>465</v>
      </c>
      <c r="K28" t="s">
        <v>1246</v>
      </c>
    </row>
    <row r="29" spans="4:11" x14ac:dyDescent="0.25">
      <c r="D29">
        <v>25</v>
      </c>
      <c r="E29" t="str">
        <f t="shared" si="0"/>
        <v>P200040</v>
      </c>
      <c r="F29" t="s">
        <v>474</v>
      </c>
      <c r="G29" t="str">
        <f t="shared" si="1"/>
        <v>='P200040'!A3</v>
      </c>
      <c r="H29" t="str">
        <f t="shared" si="2"/>
        <v>='P200040'!A4</v>
      </c>
      <c r="I29" t="s">
        <v>474</v>
      </c>
      <c r="J29" t="s">
        <v>475</v>
      </c>
      <c r="K29" t="s">
        <v>1252</v>
      </c>
    </row>
    <row r="30" spans="4:11" x14ac:dyDescent="0.25">
      <c r="D30">
        <v>26</v>
      </c>
      <c r="E30" t="str">
        <f t="shared" si="0"/>
        <v>P200041</v>
      </c>
      <c r="F30" t="s">
        <v>488</v>
      </c>
      <c r="G30" t="str">
        <f t="shared" si="1"/>
        <v>='P200041'!A3</v>
      </c>
      <c r="H30" t="str">
        <f t="shared" si="2"/>
        <v>='P200041'!A4</v>
      </c>
      <c r="I30" t="s">
        <v>488</v>
      </c>
      <c r="J30" t="s">
        <v>489</v>
      </c>
      <c r="K30" t="s">
        <v>1253</v>
      </c>
    </row>
    <row r="31" spans="4:11" x14ac:dyDescent="0.25">
      <c r="D31">
        <v>27</v>
      </c>
      <c r="E31" t="str">
        <f t="shared" si="0"/>
        <v>P200043</v>
      </c>
      <c r="F31" t="s">
        <v>500</v>
      </c>
      <c r="G31" t="str">
        <f t="shared" si="1"/>
        <v>='P200043'!A3</v>
      </c>
      <c r="H31" t="str">
        <f t="shared" si="2"/>
        <v>='P200043'!A4</v>
      </c>
      <c r="I31" t="s">
        <v>500</v>
      </c>
      <c r="J31" t="s">
        <v>501</v>
      </c>
      <c r="K31" t="s">
        <v>1254</v>
      </c>
    </row>
    <row r="32" spans="4:11" x14ac:dyDescent="0.25">
      <c r="D32">
        <v>28</v>
      </c>
      <c r="E32" t="str">
        <f t="shared" si="0"/>
        <v>P200044</v>
      </c>
      <c r="F32" t="s">
        <v>509</v>
      </c>
      <c r="G32" t="str">
        <f t="shared" si="1"/>
        <v>='P200044'!A3</v>
      </c>
      <c r="H32" t="str">
        <f t="shared" si="2"/>
        <v>='P200044'!A4</v>
      </c>
      <c r="I32" t="s">
        <v>509</v>
      </c>
      <c r="J32" t="s">
        <v>510</v>
      </c>
      <c r="K32" t="s">
        <v>1255</v>
      </c>
    </row>
    <row r="33" spans="4:11" x14ac:dyDescent="0.25">
      <c r="D33">
        <v>29</v>
      </c>
      <c r="E33" t="str">
        <f t="shared" si="0"/>
        <v>P200045</v>
      </c>
      <c r="F33" t="s">
        <v>517</v>
      </c>
      <c r="G33" t="str">
        <f t="shared" si="1"/>
        <v>='P200045'!A3</v>
      </c>
      <c r="H33" t="str">
        <f t="shared" si="2"/>
        <v>='P200045'!A4</v>
      </c>
      <c r="I33" t="s">
        <v>517</v>
      </c>
      <c r="J33" t="s">
        <v>518</v>
      </c>
      <c r="K33" t="s">
        <v>1256</v>
      </c>
    </row>
    <row r="34" spans="4:11" x14ac:dyDescent="0.25">
      <c r="D34">
        <v>30</v>
      </c>
      <c r="E34" t="str">
        <f t="shared" si="0"/>
        <v>P200046</v>
      </c>
      <c r="F34" t="s">
        <v>523</v>
      </c>
      <c r="G34" t="str">
        <f t="shared" si="1"/>
        <v>='P200046'!A3</v>
      </c>
      <c r="H34" t="str">
        <f t="shared" si="2"/>
        <v>='P200046'!A4</v>
      </c>
      <c r="I34" t="s">
        <v>523</v>
      </c>
      <c r="J34" t="s">
        <v>524</v>
      </c>
      <c r="K34" t="s">
        <v>1257</v>
      </c>
    </row>
    <row r="35" spans="4:11" x14ac:dyDescent="0.25">
      <c r="D35">
        <v>31</v>
      </c>
      <c r="E35" t="str">
        <f t="shared" si="0"/>
        <v>P200047</v>
      </c>
      <c r="F35" t="s">
        <v>532</v>
      </c>
      <c r="G35" t="str">
        <f t="shared" si="1"/>
        <v>='P200047'!A3</v>
      </c>
      <c r="H35" t="str">
        <f t="shared" si="2"/>
        <v>='P200047'!A4</v>
      </c>
      <c r="I35" t="s">
        <v>532</v>
      </c>
      <c r="J35" t="s">
        <v>533</v>
      </c>
      <c r="K35" t="s">
        <v>1258</v>
      </c>
    </row>
    <row r="36" spans="4:11" x14ac:dyDescent="0.25">
      <c r="D36">
        <v>32</v>
      </c>
      <c r="E36" t="str">
        <f t="shared" si="0"/>
        <v>P200049</v>
      </c>
      <c r="F36" t="s">
        <v>544</v>
      </c>
      <c r="G36" t="str">
        <f t="shared" si="1"/>
        <v>='P200049'!A3</v>
      </c>
      <c r="H36" t="str">
        <f t="shared" si="2"/>
        <v>='P200049'!A4</v>
      </c>
      <c r="I36" t="s">
        <v>544</v>
      </c>
      <c r="J36" t="s">
        <v>545</v>
      </c>
      <c r="K36" t="s">
        <v>1259</v>
      </c>
    </row>
    <row r="37" spans="4:11" x14ac:dyDescent="0.25">
      <c r="D37">
        <v>33</v>
      </c>
      <c r="E37" t="str">
        <f t="shared" si="0"/>
        <v>P200050</v>
      </c>
      <c r="F37" t="s">
        <v>557</v>
      </c>
      <c r="G37" t="str">
        <f t="shared" si="1"/>
        <v>='P200050'!A3</v>
      </c>
      <c r="H37" t="str">
        <f t="shared" si="2"/>
        <v>='P200050'!A4</v>
      </c>
      <c r="I37" t="s">
        <v>557</v>
      </c>
      <c r="J37" t="s">
        <v>558</v>
      </c>
      <c r="K37" t="s">
        <v>1260</v>
      </c>
    </row>
    <row r="38" spans="4:11" x14ac:dyDescent="0.25">
      <c r="D38">
        <v>34</v>
      </c>
      <c r="E38" t="str">
        <f t="shared" si="0"/>
        <v>P200052</v>
      </c>
      <c r="F38" t="s">
        <v>568</v>
      </c>
      <c r="G38" t="str">
        <f t="shared" si="1"/>
        <v>='P200052'!A3</v>
      </c>
      <c r="H38" t="str">
        <f t="shared" si="2"/>
        <v>='P200052'!A4</v>
      </c>
      <c r="I38" t="s">
        <v>568</v>
      </c>
      <c r="J38" t="s">
        <v>569</v>
      </c>
      <c r="K38" t="s">
        <v>1261</v>
      </c>
    </row>
    <row r="39" spans="4:11" x14ac:dyDescent="0.25">
      <c r="D39">
        <v>35</v>
      </c>
      <c r="E39" t="str">
        <f t="shared" si="0"/>
        <v>P200053</v>
      </c>
      <c r="F39" t="s">
        <v>573</v>
      </c>
      <c r="G39" t="str">
        <f t="shared" si="1"/>
        <v>='P200053'!A3</v>
      </c>
      <c r="H39" t="str">
        <f t="shared" si="2"/>
        <v>='P200053'!A4</v>
      </c>
      <c r="I39" t="s">
        <v>573</v>
      </c>
      <c r="J39" t="s">
        <v>574</v>
      </c>
      <c r="K39" t="s">
        <v>1262</v>
      </c>
    </row>
    <row r="40" spans="4:11" x14ac:dyDescent="0.25">
      <c r="D40">
        <v>36</v>
      </c>
      <c r="E40" t="str">
        <f t="shared" si="0"/>
        <v>P200054</v>
      </c>
      <c r="F40" t="s">
        <v>582</v>
      </c>
      <c r="G40" t="str">
        <f t="shared" si="1"/>
        <v>='P200054'!A3</v>
      </c>
      <c r="H40" t="str">
        <f t="shared" si="2"/>
        <v>='P200054'!A4</v>
      </c>
      <c r="I40" t="s">
        <v>582</v>
      </c>
      <c r="J40" t="s">
        <v>583</v>
      </c>
      <c r="K40" t="s">
        <v>1263</v>
      </c>
    </row>
    <row r="41" spans="4:11" x14ac:dyDescent="0.25">
      <c r="D41">
        <v>37</v>
      </c>
      <c r="E41" t="str">
        <f t="shared" si="0"/>
        <v>P200055</v>
      </c>
      <c r="F41" t="s">
        <v>703</v>
      </c>
      <c r="G41" t="str">
        <f t="shared" si="1"/>
        <v>='P200055'!A3</v>
      </c>
      <c r="H41" t="str">
        <f t="shared" si="2"/>
        <v>='P200055'!A4</v>
      </c>
      <c r="I41" t="s">
        <v>703</v>
      </c>
      <c r="J41" t="s">
        <v>704</v>
      </c>
      <c r="K41" t="s">
        <v>1264</v>
      </c>
    </row>
    <row r="42" spans="4:11" x14ac:dyDescent="0.25">
      <c r="D42">
        <v>38</v>
      </c>
      <c r="E42" t="str">
        <f t="shared" si="0"/>
        <v>P200056</v>
      </c>
      <c r="F42" t="s">
        <v>712</v>
      </c>
      <c r="G42" t="str">
        <f t="shared" si="1"/>
        <v>='P200056'!A3</v>
      </c>
      <c r="H42" t="str">
        <f t="shared" si="2"/>
        <v>='P200056'!A4</v>
      </c>
      <c r="I42" t="s">
        <v>712</v>
      </c>
      <c r="J42" t="s">
        <v>713</v>
      </c>
      <c r="K42" t="s">
        <v>1265</v>
      </c>
    </row>
    <row r="43" spans="4:11" x14ac:dyDescent="0.25">
      <c r="D43">
        <v>39</v>
      </c>
      <c r="E43" t="str">
        <f t="shared" si="0"/>
        <v>P200057</v>
      </c>
      <c r="F43" t="s">
        <v>1205</v>
      </c>
      <c r="G43" t="str">
        <f t="shared" si="1"/>
        <v>='P200057'!A3</v>
      </c>
      <c r="H43" t="str">
        <f t="shared" si="2"/>
        <v>='P200057'!A4</v>
      </c>
      <c r="I43" t="s">
        <v>719</v>
      </c>
      <c r="K43" t="s">
        <v>1299</v>
      </c>
    </row>
    <row r="44" spans="4:11" x14ac:dyDescent="0.25">
      <c r="D44">
        <v>40</v>
      </c>
      <c r="E44" t="str">
        <f t="shared" si="0"/>
        <v>P200058</v>
      </c>
      <c r="F44" t="s">
        <v>726</v>
      </c>
      <c r="G44" t="str">
        <f t="shared" si="1"/>
        <v>='P200058'!A3</v>
      </c>
      <c r="H44" t="str">
        <f t="shared" si="2"/>
        <v>='P200058'!A4</v>
      </c>
      <c r="I44" t="s">
        <v>726</v>
      </c>
      <c r="J44" t="s">
        <v>727</v>
      </c>
      <c r="K44" t="s">
        <v>1266</v>
      </c>
    </row>
    <row r="45" spans="4:11" x14ac:dyDescent="0.25">
      <c r="D45">
        <v>41</v>
      </c>
      <c r="E45" t="str">
        <f t="shared" si="0"/>
        <v>P200059</v>
      </c>
      <c r="F45" t="s">
        <v>736</v>
      </c>
      <c r="G45" t="str">
        <f t="shared" si="1"/>
        <v>='P200059'!A3</v>
      </c>
      <c r="H45" t="str">
        <f t="shared" si="2"/>
        <v>='P200059'!A4</v>
      </c>
      <c r="I45" t="s">
        <v>736</v>
      </c>
      <c r="J45" t="s">
        <v>737</v>
      </c>
      <c r="K45" t="s">
        <v>1267</v>
      </c>
    </row>
    <row r="46" spans="4:11" x14ac:dyDescent="0.25">
      <c r="D46">
        <v>42</v>
      </c>
      <c r="E46" t="str">
        <f t="shared" si="0"/>
        <v>P200065</v>
      </c>
      <c r="F46" t="s">
        <v>740</v>
      </c>
      <c r="G46" t="str">
        <f t="shared" si="1"/>
        <v>='P200065'!A3</v>
      </c>
      <c r="H46" t="str">
        <f t="shared" si="2"/>
        <v>='P200065'!A4</v>
      </c>
      <c r="I46" t="s">
        <v>740</v>
      </c>
      <c r="J46" t="s">
        <v>741</v>
      </c>
      <c r="K46" t="s">
        <v>1268</v>
      </c>
    </row>
    <row r="47" spans="4:11" x14ac:dyDescent="0.25">
      <c r="D47">
        <v>43</v>
      </c>
      <c r="E47" t="str">
        <f t="shared" si="0"/>
        <v>P200072</v>
      </c>
      <c r="F47" t="s">
        <v>1206</v>
      </c>
      <c r="G47" t="str">
        <f t="shared" si="1"/>
        <v>='P200072'!A3</v>
      </c>
      <c r="H47" t="str">
        <f t="shared" si="2"/>
        <v>='P200072'!A4</v>
      </c>
      <c r="I47" t="s">
        <v>748</v>
      </c>
      <c r="J47" t="s">
        <v>746</v>
      </c>
      <c r="K47" t="s">
        <v>1281</v>
      </c>
    </row>
    <row r="48" spans="4:11" x14ac:dyDescent="0.25">
      <c r="D48">
        <v>44</v>
      </c>
      <c r="E48" t="str">
        <f t="shared" si="0"/>
        <v>P200074</v>
      </c>
      <c r="F48" t="s">
        <v>1207</v>
      </c>
      <c r="G48" t="str">
        <f t="shared" si="1"/>
        <v>='P200074'!A3</v>
      </c>
      <c r="H48" t="str">
        <f t="shared" si="2"/>
        <v>='P200074'!A4</v>
      </c>
      <c r="I48" t="s">
        <v>754</v>
      </c>
      <c r="J48" t="s">
        <v>755</v>
      </c>
      <c r="K48" t="s">
        <v>1282</v>
      </c>
    </row>
    <row r="49" spans="4:11" x14ac:dyDescent="0.25">
      <c r="D49">
        <v>45</v>
      </c>
      <c r="E49" t="str">
        <f t="shared" si="0"/>
        <v>P200082</v>
      </c>
      <c r="F49" t="s">
        <v>1208</v>
      </c>
      <c r="G49" t="str">
        <f t="shared" si="1"/>
        <v>='P200082'!A3</v>
      </c>
      <c r="H49" t="str">
        <f t="shared" si="2"/>
        <v>='P200082'!A4</v>
      </c>
      <c r="I49" t="s">
        <v>764</v>
      </c>
      <c r="J49" t="s">
        <v>765</v>
      </c>
      <c r="K49" t="s">
        <v>1300</v>
      </c>
    </row>
    <row r="50" spans="4:11" x14ac:dyDescent="0.25">
      <c r="D50">
        <v>46</v>
      </c>
      <c r="E50" t="str">
        <f t="shared" si="0"/>
        <v>P200083</v>
      </c>
      <c r="F50" t="s">
        <v>1209</v>
      </c>
      <c r="G50" t="str">
        <f t="shared" si="1"/>
        <v>='P200083'!A3</v>
      </c>
      <c r="H50" t="str">
        <f t="shared" si="2"/>
        <v>='P200083'!A4</v>
      </c>
      <c r="I50" t="s">
        <v>775</v>
      </c>
      <c r="J50" t="s">
        <v>776</v>
      </c>
      <c r="K50" t="s">
        <v>1247</v>
      </c>
    </row>
    <row r="51" spans="4:11" x14ac:dyDescent="0.25">
      <c r="D51">
        <v>47</v>
      </c>
      <c r="E51" t="str">
        <f t="shared" si="0"/>
        <v>P200084</v>
      </c>
      <c r="F51" t="s">
        <v>1210</v>
      </c>
      <c r="G51" t="str">
        <f t="shared" si="1"/>
        <v>='P200084'!A3</v>
      </c>
      <c r="H51" t="str">
        <f t="shared" si="2"/>
        <v>='P200084'!A4</v>
      </c>
      <c r="I51" t="s">
        <v>775</v>
      </c>
      <c r="J51" t="s">
        <v>776</v>
      </c>
      <c r="K51" t="s">
        <v>1247</v>
      </c>
    </row>
    <row r="52" spans="4:11" x14ac:dyDescent="0.25">
      <c r="D52">
        <v>48</v>
      </c>
      <c r="E52" t="str">
        <f t="shared" si="0"/>
        <v>P200085</v>
      </c>
      <c r="F52" t="s">
        <v>1211</v>
      </c>
      <c r="G52" t="str">
        <f t="shared" si="1"/>
        <v>='P200085'!A3</v>
      </c>
      <c r="H52" t="str">
        <f t="shared" si="2"/>
        <v>='P200085'!A4</v>
      </c>
      <c r="I52" t="s">
        <v>775</v>
      </c>
      <c r="J52" t="s">
        <v>776</v>
      </c>
      <c r="K52" t="s">
        <v>1247</v>
      </c>
    </row>
    <row r="53" spans="4:11" x14ac:dyDescent="0.25">
      <c r="D53">
        <v>49</v>
      </c>
      <c r="E53" t="str">
        <f t="shared" si="0"/>
        <v>P200086</v>
      </c>
      <c r="F53" t="s">
        <v>1212</v>
      </c>
      <c r="G53" t="str">
        <f t="shared" si="1"/>
        <v>='P200086'!A3</v>
      </c>
      <c r="H53" t="str">
        <f t="shared" si="2"/>
        <v>='P200086'!A4</v>
      </c>
      <c r="I53" t="s">
        <v>790</v>
      </c>
      <c r="K53" t="s">
        <v>1283</v>
      </c>
    </row>
    <row r="54" spans="4:11" x14ac:dyDescent="0.25">
      <c r="D54">
        <v>50</v>
      </c>
      <c r="E54" t="str">
        <f t="shared" si="0"/>
        <v>P200087</v>
      </c>
      <c r="F54" t="s">
        <v>1213</v>
      </c>
      <c r="G54" t="str">
        <f t="shared" si="1"/>
        <v>='P200087'!A3</v>
      </c>
      <c r="H54" t="str">
        <f t="shared" si="2"/>
        <v>='P200087'!A4</v>
      </c>
      <c r="I54" t="s">
        <v>797</v>
      </c>
      <c r="J54" t="s">
        <v>798</v>
      </c>
      <c r="K54" t="s">
        <v>1314</v>
      </c>
    </row>
    <row r="55" spans="4:11" x14ac:dyDescent="0.25">
      <c r="D55">
        <v>51</v>
      </c>
      <c r="E55" t="str">
        <f t="shared" si="0"/>
        <v>P200088</v>
      </c>
      <c r="F55" t="s">
        <v>1214</v>
      </c>
      <c r="G55" t="str">
        <f t="shared" si="1"/>
        <v>='P200088'!A3</v>
      </c>
      <c r="H55" t="str">
        <f t="shared" si="2"/>
        <v>='P200088'!A4</v>
      </c>
      <c r="I55" t="s">
        <v>805</v>
      </c>
      <c r="J55" t="s">
        <v>806</v>
      </c>
      <c r="K55" t="s">
        <v>1284</v>
      </c>
    </row>
    <row r="56" spans="4:11" x14ac:dyDescent="0.25">
      <c r="D56">
        <v>52</v>
      </c>
      <c r="E56" t="str">
        <f t="shared" si="0"/>
        <v>P200089</v>
      </c>
      <c r="F56" t="s">
        <v>1215</v>
      </c>
      <c r="G56" t="str">
        <f t="shared" si="1"/>
        <v>='P200089'!A3</v>
      </c>
      <c r="H56" t="str">
        <f t="shared" si="2"/>
        <v>='P200089'!A4</v>
      </c>
      <c r="I56" t="s">
        <v>813</v>
      </c>
      <c r="K56" t="s">
        <v>1285</v>
      </c>
    </row>
    <row r="57" spans="4:11" x14ac:dyDescent="0.25">
      <c r="D57">
        <v>53</v>
      </c>
      <c r="E57" t="str">
        <f t="shared" si="0"/>
        <v>P200090</v>
      </c>
      <c r="F57" t="s">
        <v>1216</v>
      </c>
      <c r="G57" t="str">
        <f t="shared" si="1"/>
        <v>='P200090'!A3</v>
      </c>
      <c r="H57" t="str">
        <f t="shared" si="2"/>
        <v>='P200090'!A4</v>
      </c>
      <c r="I57" t="s">
        <v>819</v>
      </c>
      <c r="J57" t="s">
        <v>820</v>
      </c>
      <c r="K57" t="s">
        <v>1301</v>
      </c>
    </row>
    <row r="58" spans="4:11" x14ac:dyDescent="0.25">
      <c r="D58">
        <v>54</v>
      </c>
      <c r="E58" t="str">
        <f t="shared" si="0"/>
        <v>P200095</v>
      </c>
      <c r="F58" t="s">
        <v>1217</v>
      </c>
      <c r="G58" t="str">
        <f t="shared" si="1"/>
        <v>='P200095'!A3</v>
      </c>
      <c r="H58" t="str">
        <f t="shared" si="2"/>
        <v>='P200095'!A4</v>
      </c>
      <c r="I58" t="s">
        <v>918</v>
      </c>
      <c r="J58" t="s">
        <v>919</v>
      </c>
      <c r="K58" t="s">
        <v>1302</v>
      </c>
    </row>
    <row r="59" spans="4:11" x14ac:dyDescent="0.25">
      <c r="D59">
        <v>55</v>
      </c>
      <c r="E59" t="str">
        <f t="shared" si="0"/>
        <v>P200096</v>
      </c>
      <c r="F59" t="s">
        <v>1218</v>
      </c>
      <c r="G59" t="str">
        <f t="shared" si="1"/>
        <v>='P200096'!A3</v>
      </c>
      <c r="H59" t="str">
        <f t="shared" si="2"/>
        <v>='P200096'!A4</v>
      </c>
      <c r="I59" t="s">
        <v>932</v>
      </c>
      <c r="K59" t="s">
        <v>1269</v>
      </c>
    </row>
    <row r="60" spans="4:11" x14ac:dyDescent="0.25">
      <c r="D60">
        <v>56</v>
      </c>
      <c r="E60" t="str">
        <f t="shared" si="0"/>
        <v>P200104</v>
      </c>
      <c r="F60" t="s">
        <v>1219</v>
      </c>
      <c r="G60" t="str">
        <f t="shared" si="1"/>
        <v>='P200104'!A3</v>
      </c>
      <c r="H60" t="str">
        <f t="shared" si="2"/>
        <v>='P200104'!A4</v>
      </c>
      <c r="I60" t="s">
        <v>940</v>
      </c>
      <c r="J60" t="s">
        <v>941</v>
      </c>
      <c r="K60" t="s">
        <v>1286</v>
      </c>
    </row>
    <row r="61" spans="4:11" x14ac:dyDescent="0.25">
      <c r="D61">
        <v>57</v>
      </c>
      <c r="E61" t="str">
        <f t="shared" si="0"/>
        <v>P200109</v>
      </c>
      <c r="F61" t="s">
        <v>1220</v>
      </c>
      <c r="G61" t="str">
        <f t="shared" si="1"/>
        <v>='P200109'!A3</v>
      </c>
      <c r="H61" t="str">
        <f t="shared" si="2"/>
        <v>='P200109'!A4</v>
      </c>
      <c r="I61" t="s">
        <v>966</v>
      </c>
      <c r="J61" t="s">
        <v>967</v>
      </c>
      <c r="K61" t="s">
        <v>1287</v>
      </c>
    </row>
    <row r="62" spans="4:11" x14ac:dyDescent="0.25">
      <c r="D62">
        <v>58</v>
      </c>
      <c r="E62" t="str">
        <f t="shared" si="0"/>
        <v>P200110</v>
      </c>
      <c r="F62" t="s">
        <v>1221</v>
      </c>
      <c r="G62" t="str">
        <f t="shared" si="1"/>
        <v>='P200110'!A3</v>
      </c>
      <c r="H62" t="str">
        <f t="shared" si="2"/>
        <v>='P200110'!A4</v>
      </c>
      <c r="I62" t="s">
        <v>969</v>
      </c>
      <c r="J62" t="s">
        <v>970</v>
      </c>
      <c r="K62" t="s">
        <v>1288</v>
      </c>
    </row>
    <row r="63" spans="4:11" x14ac:dyDescent="0.25">
      <c r="D63">
        <v>59</v>
      </c>
      <c r="E63" t="str">
        <f t="shared" si="0"/>
        <v>P200111</v>
      </c>
      <c r="F63" t="s">
        <v>1222</v>
      </c>
      <c r="G63" t="str">
        <f t="shared" si="1"/>
        <v>='P200111'!A3</v>
      </c>
      <c r="H63" t="str">
        <f t="shared" si="2"/>
        <v>='P200111'!A4</v>
      </c>
      <c r="I63" t="s">
        <v>972</v>
      </c>
      <c r="K63" t="s">
        <v>1289</v>
      </c>
    </row>
    <row r="64" spans="4:11" x14ac:dyDescent="0.25">
      <c r="D64">
        <v>60</v>
      </c>
      <c r="E64" t="str">
        <f t="shared" si="0"/>
        <v>P200112</v>
      </c>
      <c r="F64" t="s">
        <v>1223</v>
      </c>
      <c r="G64" t="str">
        <f t="shared" si="1"/>
        <v>='P200112'!A3</v>
      </c>
      <c r="H64" t="str">
        <f t="shared" si="2"/>
        <v>='P200112'!A4</v>
      </c>
      <c r="I64" t="s">
        <v>979</v>
      </c>
      <c r="K64" t="s">
        <v>1272</v>
      </c>
    </row>
    <row r="65" spans="4:11" x14ac:dyDescent="0.25">
      <c r="D65">
        <v>61</v>
      </c>
      <c r="E65" t="str">
        <f t="shared" si="0"/>
        <v>P200113</v>
      </c>
      <c r="F65" t="s">
        <v>1224</v>
      </c>
      <c r="G65" t="str">
        <f t="shared" si="1"/>
        <v>='P200113'!A3</v>
      </c>
      <c r="H65" t="str">
        <f t="shared" si="2"/>
        <v>='P200113'!A4</v>
      </c>
      <c r="I65" t="s">
        <v>984</v>
      </c>
      <c r="K65" t="s">
        <v>1290</v>
      </c>
    </row>
    <row r="66" spans="4:11" x14ac:dyDescent="0.25">
      <c r="D66">
        <v>62</v>
      </c>
      <c r="E66" t="str">
        <f t="shared" si="0"/>
        <v>P200115</v>
      </c>
      <c r="F66" t="s">
        <v>1225</v>
      </c>
      <c r="G66" t="str">
        <f t="shared" si="1"/>
        <v>='P200115'!A3</v>
      </c>
      <c r="H66" t="str">
        <f t="shared" si="2"/>
        <v>='P200115'!A4</v>
      </c>
      <c r="I66" t="s">
        <v>989</v>
      </c>
      <c r="J66" t="s">
        <v>990</v>
      </c>
      <c r="K66" t="s">
        <v>1315</v>
      </c>
    </row>
    <row r="67" spans="4:11" x14ac:dyDescent="0.25">
      <c r="D67">
        <v>63</v>
      </c>
      <c r="E67" t="str">
        <f t="shared" si="0"/>
        <v>P200116</v>
      </c>
      <c r="F67" t="s">
        <v>1226</v>
      </c>
      <c r="G67" t="str">
        <f t="shared" si="1"/>
        <v>='P200116'!A3</v>
      </c>
      <c r="H67" t="str">
        <f t="shared" si="2"/>
        <v>='P200116'!A4</v>
      </c>
      <c r="I67" t="s">
        <v>997</v>
      </c>
      <c r="J67" t="s">
        <v>914</v>
      </c>
      <c r="K67" t="s">
        <v>1316</v>
      </c>
    </row>
    <row r="68" spans="4:11" x14ac:dyDescent="0.25">
      <c r="D68">
        <v>64</v>
      </c>
      <c r="E68" t="str">
        <f t="shared" si="0"/>
        <v>P200117</v>
      </c>
      <c r="F68" t="s">
        <v>1227</v>
      </c>
      <c r="G68" t="str">
        <f t="shared" si="1"/>
        <v>='P200117'!A3</v>
      </c>
      <c r="H68" t="str">
        <f t="shared" si="2"/>
        <v>='P200117'!A4</v>
      </c>
      <c r="I68" t="s">
        <v>1004</v>
      </c>
      <c r="J68" t="s">
        <v>1005</v>
      </c>
      <c r="K68" t="s">
        <v>1291</v>
      </c>
    </row>
    <row r="69" spans="4:11" x14ac:dyDescent="0.25">
      <c r="D69">
        <v>65</v>
      </c>
      <c r="E69" t="str">
        <f t="shared" si="0"/>
        <v>P200118</v>
      </c>
      <c r="F69" t="s">
        <v>1228</v>
      </c>
      <c r="G69" t="str">
        <f t="shared" si="1"/>
        <v>='P200118'!A3</v>
      </c>
      <c r="H69" t="str">
        <f t="shared" si="2"/>
        <v>='P200118'!A4</v>
      </c>
      <c r="I69" t="s">
        <v>1092</v>
      </c>
      <c r="J69" t="s">
        <v>1093</v>
      </c>
      <c r="K69" t="s">
        <v>1292</v>
      </c>
    </row>
    <row r="70" spans="4:11" x14ac:dyDescent="0.25">
      <c r="D70">
        <v>66</v>
      </c>
      <c r="E70" t="str">
        <f t="shared" ref="E70:E81" si="3">INDEX(СПИСОК,D70)</f>
        <v>P200119</v>
      </c>
      <c r="F70" t="s">
        <v>1229</v>
      </c>
      <c r="G70" t="str">
        <f t="shared" si="1"/>
        <v>='P200119'!A3</v>
      </c>
      <c r="H70" t="str">
        <f t="shared" si="2"/>
        <v>='P200119'!A4</v>
      </c>
      <c r="I70" t="s">
        <v>1099</v>
      </c>
      <c r="J70" t="s">
        <v>1100</v>
      </c>
      <c r="K70" t="s">
        <v>1293</v>
      </c>
    </row>
    <row r="71" spans="4:11" x14ac:dyDescent="0.25">
      <c r="D71">
        <v>67</v>
      </c>
      <c r="E71" t="str">
        <f t="shared" si="3"/>
        <v>P200120</v>
      </c>
      <c r="F71" t="s">
        <v>1230</v>
      </c>
      <c r="G71" t="str">
        <f t="shared" si="1"/>
        <v>='P200120'!A3</v>
      </c>
      <c r="H71" t="str">
        <f t="shared" si="2"/>
        <v>='P200120'!A4</v>
      </c>
      <c r="I71" t="s">
        <v>1107</v>
      </c>
      <c r="K71" t="s">
        <v>1273</v>
      </c>
    </row>
    <row r="72" spans="4:11" x14ac:dyDescent="0.25">
      <c r="D72">
        <v>68</v>
      </c>
      <c r="E72" t="str">
        <f t="shared" si="3"/>
        <v>P200122</v>
      </c>
      <c r="F72" t="s">
        <v>1231</v>
      </c>
      <c r="G72" t="str">
        <f t="shared" ref="G72:G81" si="4">CONCATENATE("='",F72,"'!A3")</f>
        <v>='P200122'!A3</v>
      </c>
      <c r="H72" t="str">
        <f t="shared" ref="H72:H81" si="5">CONCATENATE("='",F72,"'!A4")</f>
        <v>='P200122'!A4</v>
      </c>
      <c r="I72" t="s">
        <v>1110</v>
      </c>
      <c r="J72" t="s">
        <v>1111</v>
      </c>
      <c r="K72" t="s">
        <v>1294</v>
      </c>
    </row>
    <row r="73" spans="4:11" x14ac:dyDescent="0.25">
      <c r="D73">
        <v>69</v>
      </c>
      <c r="E73" t="str">
        <f t="shared" si="3"/>
        <v>P200126</v>
      </c>
      <c r="F73" t="s">
        <v>1232</v>
      </c>
      <c r="G73" t="str">
        <f t="shared" si="4"/>
        <v>='P200126'!A3</v>
      </c>
      <c r="H73" t="str">
        <f t="shared" si="5"/>
        <v>='P200126'!A4</v>
      </c>
      <c r="I73" t="s">
        <v>1123</v>
      </c>
      <c r="J73" t="s">
        <v>1124</v>
      </c>
      <c r="K73" t="s">
        <v>1274</v>
      </c>
    </row>
    <row r="74" spans="4:11" x14ac:dyDescent="0.25">
      <c r="D74">
        <v>70</v>
      </c>
      <c r="E74" t="str">
        <f t="shared" si="3"/>
        <v>P200135</v>
      </c>
      <c r="F74" t="s">
        <v>1233</v>
      </c>
      <c r="G74" t="str">
        <f t="shared" si="4"/>
        <v>='P200135'!A3</v>
      </c>
      <c r="H74" t="str">
        <f t="shared" si="5"/>
        <v>='P200135'!A4</v>
      </c>
      <c r="I74" t="s">
        <v>1131</v>
      </c>
      <c r="K74" t="s">
        <v>1295</v>
      </c>
    </row>
    <row r="75" spans="4:11" x14ac:dyDescent="0.25">
      <c r="D75">
        <v>71</v>
      </c>
      <c r="E75" t="str">
        <f t="shared" si="3"/>
        <v>P200141</v>
      </c>
      <c r="F75" t="s">
        <v>1234</v>
      </c>
      <c r="G75" t="str">
        <f t="shared" si="4"/>
        <v>='P200141'!A3</v>
      </c>
      <c r="H75" t="str">
        <f t="shared" si="5"/>
        <v>='P200141'!A4</v>
      </c>
      <c r="I75" t="s">
        <v>1136</v>
      </c>
      <c r="K75" t="s">
        <v>1270</v>
      </c>
    </row>
    <row r="76" spans="4:11" x14ac:dyDescent="0.25">
      <c r="D76">
        <v>72</v>
      </c>
      <c r="E76" t="str">
        <f t="shared" si="3"/>
        <v>P200173</v>
      </c>
      <c r="F76" t="s">
        <v>1235</v>
      </c>
      <c r="G76" t="str">
        <f t="shared" si="4"/>
        <v>='P200173'!A3</v>
      </c>
      <c r="H76" t="str">
        <f t="shared" si="5"/>
        <v>='P200173'!A4</v>
      </c>
      <c r="I76" t="s">
        <v>1143</v>
      </c>
      <c r="J76" t="s">
        <v>1144</v>
      </c>
      <c r="K76" t="s">
        <v>1303</v>
      </c>
    </row>
    <row r="77" spans="4:11" x14ac:dyDescent="0.25">
      <c r="D77">
        <v>73</v>
      </c>
      <c r="E77" t="str">
        <f t="shared" si="3"/>
        <v>P200181</v>
      </c>
      <c r="F77" t="s">
        <v>1236</v>
      </c>
      <c r="G77" t="str">
        <f t="shared" si="4"/>
        <v>='P200181'!A3</v>
      </c>
      <c r="H77" t="str">
        <f t="shared" si="5"/>
        <v>='P200181'!A4</v>
      </c>
      <c r="I77" t="s">
        <v>1157</v>
      </c>
      <c r="J77" t="s">
        <v>1158</v>
      </c>
      <c r="K77" t="s">
        <v>1275</v>
      </c>
    </row>
    <row r="78" spans="4:11" x14ac:dyDescent="0.25">
      <c r="D78">
        <v>74</v>
      </c>
      <c r="E78" t="str">
        <f t="shared" si="3"/>
        <v>P200182</v>
      </c>
      <c r="F78" t="s">
        <v>1237</v>
      </c>
      <c r="G78" t="str">
        <f t="shared" si="4"/>
        <v>='P200182'!A3</v>
      </c>
      <c r="H78" t="str">
        <f t="shared" si="5"/>
        <v>='P200182'!A4</v>
      </c>
      <c r="I78" t="s">
        <v>1160</v>
      </c>
      <c r="J78" t="s">
        <v>914</v>
      </c>
      <c r="K78" t="s">
        <v>1304</v>
      </c>
    </row>
    <row r="79" spans="4:11" x14ac:dyDescent="0.25">
      <c r="D79">
        <v>75</v>
      </c>
      <c r="E79" t="str">
        <f t="shared" si="3"/>
        <v>P200208</v>
      </c>
      <c r="F79" t="s">
        <v>1238</v>
      </c>
      <c r="G79" t="str">
        <f t="shared" si="4"/>
        <v>='P200208'!A3</v>
      </c>
      <c r="H79" t="str">
        <f t="shared" si="5"/>
        <v>='P200208'!A4</v>
      </c>
      <c r="I79" t="s">
        <v>1168</v>
      </c>
      <c r="J79" t="s">
        <v>1169</v>
      </c>
      <c r="K79" t="s">
        <v>1296</v>
      </c>
    </row>
    <row r="80" spans="4:11" x14ac:dyDescent="0.25">
      <c r="D80">
        <v>76</v>
      </c>
      <c r="E80" t="str">
        <f t="shared" si="3"/>
        <v>P200219</v>
      </c>
      <c r="F80" t="s">
        <v>1239</v>
      </c>
      <c r="G80" t="str">
        <f t="shared" si="4"/>
        <v>='P200219'!A3</v>
      </c>
      <c r="H80" t="str">
        <f t="shared" si="5"/>
        <v>='P200219'!A4</v>
      </c>
      <c r="I80" t="s">
        <v>1171</v>
      </c>
      <c r="K80" t="s">
        <v>1171</v>
      </c>
    </row>
    <row r="81" spans="4:11" x14ac:dyDescent="0.25">
      <c r="D81">
        <v>77</v>
      </c>
      <c r="E81" t="str">
        <f t="shared" si="3"/>
        <v>P200220</v>
      </c>
      <c r="F81" t="s">
        <v>1240</v>
      </c>
      <c r="G81" t="str">
        <f t="shared" si="4"/>
        <v>='P200220'!A3</v>
      </c>
      <c r="H81" t="str">
        <f t="shared" si="5"/>
        <v>='P200220'!A4</v>
      </c>
      <c r="I81" t="s">
        <v>1182</v>
      </c>
      <c r="K81" t="s">
        <v>1182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workbookViewId="0">
      <selection activeCell="L3" sqref="L3"/>
    </sheetView>
  </sheetViews>
  <sheetFormatPr defaultRowHeight="11.25" x14ac:dyDescent="0.2"/>
  <cols>
    <col min="1" max="1" width="5" style="7" customWidth="1"/>
    <col min="2" max="2" width="22.140625" style="7" customWidth="1"/>
    <col min="3" max="9" width="9.28515625" style="7" customWidth="1"/>
    <col min="10" max="16384" width="9.140625" style="7"/>
  </cols>
  <sheetData>
    <row r="1" spans="1:9" x14ac:dyDescent="0.2">
      <c r="A1" s="7" t="s">
        <v>409</v>
      </c>
    </row>
    <row r="2" spans="1:9" x14ac:dyDescent="0.2">
      <c r="A2" s="7" t="s">
        <v>1</v>
      </c>
    </row>
    <row r="3" spans="1:9" x14ac:dyDescent="0.2">
      <c r="A3" s="7" t="s">
        <v>359</v>
      </c>
    </row>
    <row r="4" spans="1:9" x14ac:dyDescent="0.2">
      <c r="A4" s="7" t="s">
        <v>360</v>
      </c>
    </row>
    <row r="5" spans="1:9" x14ac:dyDescent="0.2">
      <c r="A5" s="7" t="s">
        <v>4</v>
      </c>
    </row>
    <row r="6" spans="1:9" x14ac:dyDescent="0.2">
      <c r="A6" s="7" t="s">
        <v>5</v>
      </c>
    </row>
    <row r="7" spans="1:9" x14ac:dyDescent="0.2">
      <c r="A7" s="7" t="s">
        <v>6</v>
      </c>
    </row>
    <row r="8" spans="1:9" ht="56.25" x14ac:dyDescent="0.2">
      <c r="A8" s="9" t="s">
        <v>7</v>
      </c>
      <c r="B8" s="9" t="s">
        <v>9</v>
      </c>
      <c r="C8" s="9" t="s">
        <v>410</v>
      </c>
      <c r="D8" s="9" t="s">
        <v>411</v>
      </c>
      <c r="E8" s="9" t="s">
        <v>412</v>
      </c>
      <c r="F8" s="9" t="s">
        <v>413</v>
      </c>
      <c r="G8" s="9" t="s">
        <v>414</v>
      </c>
      <c r="H8" s="9" t="s">
        <v>415</v>
      </c>
      <c r="I8" s="9" t="s">
        <v>416</v>
      </c>
    </row>
    <row r="9" spans="1:9" x14ac:dyDescent="0.2">
      <c r="A9" s="9" t="s">
        <v>8</v>
      </c>
      <c r="B9" s="9" t="s">
        <v>10</v>
      </c>
      <c r="C9" s="9">
        <v>1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</row>
    <row r="10" spans="1:9" x14ac:dyDescent="0.2">
      <c r="A10" s="10">
        <v>10</v>
      </c>
      <c r="B10" s="16"/>
      <c r="C10" s="14">
        <v>3.3000000000000003</v>
      </c>
      <c r="D10" s="14">
        <v>13.8</v>
      </c>
      <c r="E10" s="14">
        <v>51.1</v>
      </c>
      <c r="F10" s="14">
        <v>56.7</v>
      </c>
      <c r="G10" s="14">
        <v>3.3000000000000003</v>
      </c>
      <c r="H10" s="14">
        <v>5.3000000000000007</v>
      </c>
      <c r="I10" s="14">
        <v>0.60000000000000009</v>
      </c>
    </row>
    <row r="11" spans="1:9" x14ac:dyDescent="0.2">
      <c r="C11" s="13"/>
      <c r="D11" s="13"/>
      <c r="E11" s="13"/>
      <c r="F11" s="13"/>
      <c r="G11" s="13"/>
      <c r="H11" s="13"/>
      <c r="I11" s="13"/>
    </row>
  </sheetData>
  <pageMargins left="0.6" right="0.6" top="0.6" bottom="0.6" header="0.2" footer="0.2"/>
  <pageSetup paperSize="9" scale="75" fitToHeight="0" pageOrder="overThenDown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>
      <selection activeCell="I3" sqref="I3"/>
    </sheetView>
  </sheetViews>
  <sheetFormatPr defaultRowHeight="11.25" x14ac:dyDescent="0.2"/>
  <cols>
    <col min="1" max="1" width="5" style="7" customWidth="1"/>
    <col min="2" max="2" width="22.140625" style="7" customWidth="1"/>
    <col min="3" max="3" width="13.85546875" style="7" customWidth="1"/>
    <col min="4" max="6" width="9.28515625" style="7" customWidth="1"/>
    <col min="7" max="16384" width="9.140625" style="7"/>
  </cols>
  <sheetData>
    <row r="1" spans="1:6" x14ac:dyDescent="0.2">
      <c r="A1" s="7" t="s">
        <v>417</v>
      </c>
    </row>
    <row r="2" spans="1:6" x14ac:dyDescent="0.2">
      <c r="A2" s="7" t="s">
        <v>1</v>
      </c>
    </row>
    <row r="3" spans="1:6" x14ac:dyDescent="0.2">
      <c r="A3" s="7" t="s">
        <v>418</v>
      </c>
    </row>
    <row r="4" spans="1:6" x14ac:dyDescent="0.2">
      <c r="A4" s="7" t="s">
        <v>419</v>
      </c>
    </row>
    <row r="5" spans="1:6" x14ac:dyDescent="0.2">
      <c r="A5" s="7" t="s">
        <v>4</v>
      </c>
    </row>
    <row r="6" spans="1:6" x14ac:dyDescent="0.2">
      <c r="A6" s="7" t="s">
        <v>5</v>
      </c>
    </row>
    <row r="7" spans="1:6" x14ac:dyDescent="0.2">
      <c r="A7" s="7" t="s">
        <v>6</v>
      </c>
    </row>
    <row r="8" spans="1:6" ht="101.25" x14ac:dyDescent="0.2">
      <c r="A8" s="9" t="s">
        <v>7</v>
      </c>
      <c r="B8" s="9" t="s">
        <v>9</v>
      </c>
      <c r="C8" s="9" t="s">
        <v>420</v>
      </c>
      <c r="D8" s="9" t="s">
        <v>421</v>
      </c>
      <c r="E8" s="9" t="s">
        <v>422</v>
      </c>
      <c r="F8" s="9" t="s">
        <v>423</v>
      </c>
    </row>
    <row r="9" spans="1:6" x14ac:dyDescent="0.2">
      <c r="A9" s="9" t="s">
        <v>8</v>
      </c>
      <c r="B9" s="9" t="s">
        <v>10</v>
      </c>
      <c r="C9" s="9">
        <v>1</v>
      </c>
      <c r="D9" s="9">
        <v>2</v>
      </c>
      <c r="E9" s="9">
        <v>3</v>
      </c>
      <c r="F9" s="9">
        <v>4</v>
      </c>
    </row>
    <row r="10" spans="1:6" x14ac:dyDescent="0.2">
      <c r="A10" s="10">
        <v>10</v>
      </c>
      <c r="B10" s="16"/>
      <c r="C10" s="12">
        <v>1000730</v>
      </c>
      <c r="D10" s="12">
        <v>1.1599999999999999</v>
      </c>
      <c r="E10" s="12">
        <v>5.0199999999999996</v>
      </c>
      <c r="F10" s="12">
        <v>0.82</v>
      </c>
    </row>
    <row r="11" spans="1:6" x14ac:dyDescent="0.2">
      <c r="C11" s="8"/>
      <c r="D11" s="8"/>
      <c r="E11" s="8"/>
      <c r="F11" s="8"/>
    </row>
  </sheetData>
  <pageMargins left="0.6" right="0.6" top="0.6" bottom="0.6" header="0.2" footer="0.2"/>
  <pageSetup paperSize="9" scale="93" fitToHeight="0" pageOrder="overThenDown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workbookViewId="0">
      <selection activeCell="J3" sqref="J3"/>
    </sheetView>
  </sheetViews>
  <sheetFormatPr defaultRowHeight="11.25" x14ac:dyDescent="0.2"/>
  <cols>
    <col min="1" max="1" width="5" style="7" customWidth="1"/>
    <col min="2" max="2" width="22.140625" style="7" customWidth="1"/>
    <col min="3" max="7" width="9.28515625" style="7" customWidth="1"/>
    <col min="8" max="16384" width="9.140625" style="7"/>
  </cols>
  <sheetData>
    <row r="1" spans="1:7" x14ac:dyDescent="0.2">
      <c r="A1" s="7" t="s">
        <v>424</v>
      </c>
    </row>
    <row r="2" spans="1:7" x14ac:dyDescent="0.2">
      <c r="A2" s="7" t="s">
        <v>1</v>
      </c>
    </row>
    <row r="3" spans="1:7" x14ac:dyDescent="0.2">
      <c r="A3" s="7" t="s">
        <v>425</v>
      </c>
    </row>
    <row r="4" spans="1:7" x14ac:dyDescent="0.2">
      <c r="A4" s="7" t="s">
        <v>426</v>
      </c>
    </row>
    <row r="5" spans="1:7" x14ac:dyDescent="0.2">
      <c r="A5" s="7" t="s">
        <v>4</v>
      </c>
    </row>
    <row r="6" spans="1:7" x14ac:dyDescent="0.2">
      <c r="A6" s="7" t="s">
        <v>5</v>
      </c>
    </row>
    <row r="7" spans="1:7" x14ac:dyDescent="0.2">
      <c r="A7" s="7" t="s">
        <v>6</v>
      </c>
    </row>
    <row r="8" spans="1:7" ht="112.5" x14ac:dyDescent="0.2">
      <c r="A8" s="9" t="s">
        <v>7</v>
      </c>
      <c r="B8" s="9" t="s">
        <v>9</v>
      </c>
      <c r="C8" s="9" t="s">
        <v>427</v>
      </c>
      <c r="D8" s="9" t="s">
        <v>428</v>
      </c>
      <c r="E8" s="9" t="s">
        <v>429</v>
      </c>
      <c r="F8" s="9" t="s">
        <v>430</v>
      </c>
      <c r="G8" s="9" t="s">
        <v>431</v>
      </c>
    </row>
    <row r="9" spans="1:7" x14ac:dyDescent="0.2">
      <c r="A9" s="9" t="s">
        <v>8</v>
      </c>
      <c r="B9" s="9" t="s">
        <v>10</v>
      </c>
      <c r="C9" s="9">
        <v>1</v>
      </c>
      <c r="D9" s="9">
        <v>2</v>
      </c>
      <c r="E9" s="9">
        <v>3</v>
      </c>
      <c r="F9" s="9">
        <v>4</v>
      </c>
      <c r="G9" s="9">
        <v>5</v>
      </c>
    </row>
    <row r="10" spans="1:7" x14ac:dyDescent="0.2">
      <c r="A10" s="10">
        <v>10</v>
      </c>
      <c r="B10" s="16"/>
      <c r="C10" s="12">
        <v>451.21</v>
      </c>
      <c r="D10" s="12">
        <v>7.66</v>
      </c>
      <c r="E10" s="12">
        <v>69.900000000000006</v>
      </c>
      <c r="F10" s="12">
        <v>88.55</v>
      </c>
      <c r="G10" s="12">
        <v>32.869999999999997</v>
      </c>
    </row>
    <row r="11" spans="1:7" x14ac:dyDescent="0.2">
      <c r="C11" s="8"/>
      <c r="D11" s="8"/>
      <c r="E11" s="8"/>
      <c r="F11" s="8"/>
      <c r="G11" s="8"/>
    </row>
  </sheetData>
  <pageMargins left="0.6" right="0.6" top="0.6" bottom="0.6" header="0.2" footer="0.2"/>
  <pageSetup paperSize="9" scale="89" fitToHeight="0" pageOrder="overThenDown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workbookViewId="0">
      <selection activeCell="M3" sqref="M3"/>
    </sheetView>
  </sheetViews>
  <sheetFormatPr defaultRowHeight="12.75" x14ac:dyDescent="0.2"/>
  <cols>
    <col min="1" max="1" width="5.7109375" style="1" customWidth="1"/>
    <col min="2" max="2" width="22.7109375" style="1" customWidth="1"/>
    <col min="3" max="4" width="8.7109375" style="1" customWidth="1"/>
    <col min="5" max="9" width="9.7109375" style="1" customWidth="1"/>
    <col min="10" max="16384" width="9.140625" style="1"/>
  </cols>
  <sheetData>
    <row r="1" spans="1:9" x14ac:dyDescent="0.2">
      <c r="A1" s="1" t="s">
        <v>432</v>
      </c>
    </row>
    <row r="2" spans="1:9" x14ac:dyDescent="0.2">
      <c r="A2" s="1" t="s">
        <v>1</v>
      </c>
    </row>
    <row r="3" spans="1:9" x14ac:dyDescent="0.2">
      <c r="A3" s="1" t="s">
        <v>433</v>
      </c>
    </row>
    <row r="4" spans="1:9" x14ac:dyDescent="0.2">
      <c r="A4" s="1" t="s">
        <v>434</v>
      </c>
    </row>
    <row r="5" spans="1:9" x14ac:dyDescent="0.2">
      <c r="A5" s="1" t="s">
        <v>4</v>
      </c>
    </row>
    <row r="6" spans="1:9" x14ac:dyDescent="0.2">
      <c r="A6" s="1" t="s">
        <v>5</v>
      </c>
    </row>
    <row r="7" spans="1:9" x14ac:dyDescent="0.2">
      <c r="A7" s="1" t="s">
        <v>6</v>
      </c>
    </row>
    <row r="8" spans="1:9" ht="63.75" customHeight="1" x14ac:dyDescent="0.2">
      <c r="A8" s="28" t="s">
        <v>7</v>
      </c>
      <c r="B8" s="28" t="s">
        <v>9</v>
      </c>
      <c r="C8" s="28" t="s">
        <v>435</v>
      </c>
      <c r="D8" s="29"/>
      <c r="E8" s="29"/>
      <c r="F8" s="29"/>
      <c r="G8" s="29"/>
      <c r="H8" s="28" t="s">
        <v>442</v>
      </c>
      <c r="I8" s="28" t="s">
        <v>443</v>
      </c>
    </row>
    <row r="9" spans="1:9" ht="25.5" customHeight="1" x14ac:dyDescent="0.2">
      <c r="A9" s="29"/>
      <c r="B9" s="29"/>
      <c r="C9" s="28" t="s">
        <v>436</v>
      </c>
      <c r="D9" s="29"/>
      <c r="E9" s="28" t="s">
        <v>438</v>
      </c>
      <c r="F9" s="29"/>
      <c r="G9" s="29"/>
      <c r="H9" s="29"/>
      <c r="I9" s="29"/>
    </row>
    <row r="10" spans="1:9" ht="51" customHeight="1" x14ac:dyDescent="0.2">
      <c r="A10" s="29"/>
      <c r="B10" s="29"/>
      <c r="C10" s="3" t="s">
        <v>27</v>
      </c>
      <c r="D10" s="3" t="s">
        <v>437</v>
      </c>
      <c r="E10" s="3" t="s">
        <v>439</v>
      </c>
      <c r="F10" s="3" t="s">
        <v>440</v>
      </c>
      <c r="G10" s="3" t="s">
        <v>441</v>
      </c>
      <c r="H10" s="29"/>
      <c r="I10" s="29"/>
    </row>
    <row r="11" spans="1:9" x14ac:dyDescent="0.2">
      <c r="A11" s="3" t="s">
        <v>8</v>
      </c>
      <c r="B11" s="3" t="s">
        <v>10</v>
      </c>
      <c r="C11" s="3">
        <v>1</v>
      </c>
      <c r="D11" s="3">
        <v>2</v>
      </c>
      <c r="E11" s="3">
        <v>3</v>
      </c>
      <c r="F11" s="3">
        <v>4</v>
      </c>
      <c r="G11" s="3">
        <v>5</v>
      </c>
      <c r="H11" s="3">
        <v>6</v>
      </c>
      <c r="I11" s="3">
        <v>7</v>
      </c>
    </row>
    <row r="12" spans="1:9" x14ac:dyDescent="0.2">
      <c r="A12" s="4">
        <v>10</v>
      </c>
      <c r="B12" s="5"/>
      <c r="C12" s="6">
        <v>47.6</v>
      </c>
      <c r="D12" s="6">
        <v>42.1</v>
      </c>
      <c r="E12" s="6"/>
      <c r="F12" s="6">
        <v>1.8</v>
      </c>
      <c r="G12" s="6"/>
      <c r="H12" s="6">
        <v>92.600000000000009</v>
      </c>
      <c r="I12" s="6">
        <v>1.9000000000000001</v>
      </c>
    </row>
    <row r="13" spans="1:9" ht="25.5" x14ac:dyDescent="0.2">
      <c r="A13" s="4">
        <v>20</v>
      </c>
      <c r="B13" s="15" t="s">
        <v>249</v>
      </c>
      <c r="C13" s="6"/>
      <c r="D13" s="6">
        <v>0.30000000000000004</v>
      </c>
      <c r="E13" s="6">
        <v>7.6000000000000005</v>
      </c>
      <c r="F13" s="6"/>
      <c r="G13" s="6"/>
      <c r="H13" s="6"/>
      <c r="I13" s="6"/>
    </row>
    <row r="14" spans="1:9" ht="25.5" x14ac:dyDescent="0.2">
      <c r="A14" s="4">
        <v>50</v>
      </c>
      <c r="B14" s="15" t="s">
        <v>252</v>
      </c>
      <c r="C14" s="6"/>
      <c r="D14" s="6"/>
      <c r="E14" s="6">
        <v>7.8000000000000007</v>
      </c>
      <c r="F14" s="6"/>
      <c r="G14" s="6"/>
      <c r="H14" s="6"/>
      <c r="I14" s="6"/>
    </row>
    <row r="15" spans="1:9" ht="25.5" x14ac:dyDescent="0.2">
      <c r="A15" s="4">
        <v>70</v>
      </c>
      <c r="B15" s="15" t="s">
        <v>256</v>
      </c>
      <c r="C15" s="6"/>
      <c r="D15" s="6">
        <v>6</v>
      </c>
      <c r="E15" s="6">
        <v>15.9</v>
      </c>
      <c r="F15" s="6"/>
      <c r="G15" s="6"/>
      <c r="H15" s="6"/>
      <c r="I15" s="6"/>
    </row>
    <row r="16" spans="1:9" ht="25.5" x14ac:dyDescent="0.2">
      <c r="A16" s="4">
        <v>120</v>
      </c>
      <c r="B16" s="15" t="s">
        <v>263</v>
      </c>
      <c r="C16" s="6"/>
      <c r="D16" s="6">
        <v>9.4</v>
      </c>
      <c r="E16" s="6">
        <v>8.7000000000000011</v>
      </c>
      <c r="F16" s="6"/>
      <c r="G16" s="6"/>
      <c r="H16" s="6"/>
      <c r="I16" s="6"/>
    </row>
    <row r="17" spans="1:9" ht="25.5" x14ac:dyDescent="0.2">
      <c r="A17" s="4">
        <v>160</v>
      </c>
      <c r="B17" s="15" t="s">
        <v>266</v>
      </c>
      <c r="C17" s="6"/>
      <c r="D17" s="6">
        <v>0.60000000000000009</v>
      </c>
      <c r="E17" s="6">
        <v>16.600000000000001</v>
      </c>
      <c r="F17" s="6"/>
      <c r="G17" s="6"/>
      <c r="H17" s="6"/>
      <c r="I17" s="6"/>
    </row>
    <row r="18" spans="1:9" x14ac:dyDescent="0.2">
      <c r="A18" s="4">
        <v>200</v>
      </c>
      <c r="B18" s="15" t="s">
        <v>270</v>
      </c>
      <c r="C18" s="6"/>
      <c r="D18" s="6">
        <v>0.5</v>
      </c>
      <c r="E18" s="6">
        <v>12.100000000000001</v>
      </c>
      <c r="F18" s="6"/>
      <c r="G18" s="6"/>
      <c r="H18" s="6"/>
      <c r="I18" s="6"/>
    </row>
    <row r="19" spans="1:9" x14ac:dyDescent="0.2">
      <c r="A19" s="4">
        <v>230</v>
      </c>
      <c r="B19" s="15" t="s">
        <v>282</v>
      </c>
      <c r="C19" s="6"/>
      <c r="D19" s="6">
        <v>1.1000000000000001</v>
      </c>
      <c r="E19" s="6">
        <v>8.7000000000000011</v>
      </c>
      <c r="F19" s="6"/>
      <c r="G19" s="6"/>
      <c r="H19" s="6"/>
      <c r="I19" s="6"/>
    </row>
    <row r="20" spans="1:9" ht="38.25" x14ac:dyDescent="0.2">
      <c r="A20" s="4">
        <v>290</v>
      </c>
      <c r="B20" s="15" t="s">
        <v>289</v>
      </c>
      <c r="C20" s="6"/>
      <c r="D20" s="6">
        <v>12.3</v>
      </c>
      <c r="E20" s="6">
        <v>8.8000000000000007</v>
      </c>
      <c r="F20" s="6"/>
      <c r="G20" s="6"/>
      <c r="H20" s="6"/>
      <c r="I20" s="6"/>
    </row>
    <row r="21" spans="1:9" ht="51" x14ac:dyDescent="0.2">
      <c r="A21" s="4">
        <v>410</v>
      </c>
      <c r="B21" s="15" t="s">
        <v>300</v>
      </c>
      <c r="C21" s="6"/>
      <c r="D21" s="6">
        <v>1</v>
      </c>
      <c r="E21" s="6">
        <v>12</v>
      </c>
      <c r="F21" s="6"/>
      <c r="G21" s="6"/>
      <c r="H21" s="6"/>
      <c r="I21" s="6"/>
    </row>
    <row r="22" spans="1:9" ht="25.5" x14ac:dyDescent="0.2">
      <c r="A22" s="4">
        <v>420</v>
      </c>
      <c r="B22" s="15" t="s">
        <v>301</v>
      </c>
      <c r="C22" s="6"/>
      <c r="D22" s="6">
        <v>1.2000000000000002</v>
      </c>
      <c r="E22" s="6">
        <v>8.8000000000000007</v>
      </c>
      <c r="F22" s="6"/>
      <c r="G22" s="6"/>
      <c r="H22" s="6"/>
      <c r="I22" s="6"/>
    </row>
    <row r="23" spans="1:9" ht="25.5" x14ac:dyDescent="0.2">
      <c r="A23" s="4">
        <v>430</v>
      </c>
      <c r="B23" s="15" t="s">
        <v>303</v>
      </c>
      <c r="C23" s="6">
        <v>9.6000000000000014</v>
      </c>
      <c r="D23" s="6">
        <v>0.8</v>
      </c>
      <c r="E23" s="6">
        <v>7.8000000000000007</v>
      </c>
      <c r="F23" s="6"/>
      <c r="G23" s="6"/>
      <c r="H23" s="6"/>
      <c r="I23" s="6"/>
    </row>
    <row r="24" spans="1:9" ht="25.5" x14ac:dyDescent="0.2">
      <c r="A24" s="4">
        <v>440</v>
      </c>
      <c r="B24" s="15" t="s">
        <v>304</v>
      </c>
      <c r="C24" s="6">
        <v>0.30000000000000004</v>
      </c>
      <c r="D24" s="6">
        <v>16.600000000000001</v>
      </c>
      <c r="E24" s="6">
        <v>9.4</v>
      </c>
      <c r="F24" s="6"/>
      <c r="G24" s="6"/>
      <c r="H24" s="6"/>
      <c r="I24" s="6"/>
    </row>
    <row r="25" spans="1:9" x14ac:dyDescent="0.2">
      <c r="A25" s="4">
        <v>460</v>
      </c>
      <c r="B25" s="15" t="s">
        <v>307</v>
      </c>
      <c r="C25" s="6"/>
      <c r="D25" s="6">
        <v>12.4</v>
      </c>
      <c r="E25" s="6">
        <v>12.200000000000001</v>
      </c>
      <c r="F25" s="6"/>
      <c r="G25" s="6"/>
      <c r="H25" s="6"/>
      <c r="I25" s="6"/>
    </row>
    <row r="26" spans="1:9" ht="25.5" x14ac:dyDescent="0.2">
      <c r="A26" s="4">
        <v>540</v>
      </c>
      <c r="B26" s="15" t="s">
        <v>316</v>
      </c>
      <c r="C26" s="6"/>
      <c r="D26" s="6">
        <v>12.4</v>
      </c>
      <c r="E26" s="6">
        <v>10</v>
      </c>
      <c r="F26" s="6"/>
      <c r="G26" s="6"/>
      <c r="H26" s="6"/>
      <c r="I26" s="6"/>
    </row>
    <row r="27" spans="1:9" ht="25.5" x14ac:dyDescent="0.2">
      <c r="A27" s="4">
        <v>590</v>
      </c>
      <c r="B27" s="15" t="s">
        <v>322</v>
      </c>
      <c r="C27" s="6"/>
      <c r="D27" s="6">
        <v>1.1000000000000001</v>
      </c>
      <c r="E27" s="6">
        <v>8</v>
      </c>
      <c r="F27" s="6"/>
      <c r="G27" s="6"/>
      <c r="H27" s="6"/>
      <c r="I27" s="6"/>
    </row>
    <row r="28" spans="1:9" ht="25.5" x14ac:dyDescent="0.2">
      <c r="A28" s="4">
        <v>610</v>
      </c>
      <c r="B28" s="15" t="s">
        <v>324</v>
      </c>
      <c r="C28" s="6"/>
      <c r="D28" s="6">
        <v>17.900000000000002</v>
      </c>
      <c r="E28" s="6">
        <v>10.700000000000001</v>
      </c>
      <c r="F28" s="6"/>
      <c r="G28" s="6"/>
      <c r="H28" s="6"/>
      <c r="I28" s="6"/>
    </row>
    <row r="29" spans="1:9" x14ac:dyDescent="0.2">
      <c r="A29" s="4">
        <v>620</v>
      </c>
      <c r="B29" s="15" t="s">
        <v>325</v>
      </c>
      <c r="C29" s="6"/>
      <c r="D29" s="6">
        <v>6.2</v>
      </c>
      <c r="E29" s="6">
        <v>11</v>
      </c>
      <c r="F29" s="6"/>
      <c r="G29" s="6"/>
      <c r="H29" s="6"/>
      <c r="I29" s="6"/>
    </row>
    <row r="30" spans="1:9" x14ac:dyDescent="0.2">
      <c r="C30" s="2"/>
      <c r="D30" s="2"/>
      <c r="E30" s="2"/>
      <c r="F30" s="2"/>
      <c r="G30" s="2"/>
      <c r="H30" s="2"/>
      <c r="I30" s="2"/>
    </row>
  </sheetData>
  <mergeCells count="7">
    <mergeCell ref="I8:I10"/>
    <mergeCell ref="A8:A10"/>
    <mergeCell ref="B8:B10"/>
    <mergeCell ref="C8:G8"/>
    <mergeCell ref="C9:D9"/>
    <mergeCell ref="E9:G9"/>
    <mergeCell ref="H8:H10"/>
  </mergeCells>
  <pageMargins left="0.8" right="0.4" top="0.6" bottom="0.6" header="0.2" footer="0.2"/>
  <pageSetup paperSize="9" scale="73" fitToHeight="0" pageOrder="overThenDown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selection activeCell="K2" sqref="K2"/>
    </sheetView>
  </sheetViews>
  <sheetFormatPr defaultRowHeight="12.75" x14ac:dyDescent="0.2"/>
  <cols>
    <col min="1" max="1" width="5.7109375" style="1" customWidth="1"/>
    <col min="2" max="2" width="25.7109375" style="1" customWidth="1"/>
    <col min="3" max="7" width="10.7109375" style="1" customWidth="1"/>
    <col min="8" max="16384" width="9.140625" style="1"/>
  </cols>
  <sheetData>
    <row r="1" spans="1:7" x14ac:dyDescent="0.2">
      <c r="A1" s="1" t="s">
        <v>444</v>
      </c>
    </row>
    <row r="2" spans="1:7" x14ac:dyDescent="0.2">
      <c r="A2" s="1" t="s">
        <v>1</v>
      </c>
    </row>
    <row r="3" spans="1:7" x14ac:dyDescent="0.2">
      <c r="A3" s="1" t="s">
        <v>445</v>
      </c>
    </row>
    <row r="4" spans="1:7" x14ac:dyDescent="0.2">
      <c r="A4" s="1" t="s">
        <v>446</v>
      </c>
    </row>
    <row r="5" spans="1:7" x14ac:dyDescent="0.2">
      <c r="A5" s="1" t="s">
        <v>4</v>
      </c>
    </row>
    <row r="6" spans="1:7" x14ac:dyDescent="0.2">
      <c r="A6" s="1" t="s">
        <v>5</v>
      </c>
    </row>
    <row r="7" spans="1:7" x14ac:dyDescent="0.2">
      <c r="A7" s="1" t="s">
        <v>6</v>
      </c>
    </row>
    <row r="8" spans="1:7" ht="63.75" x14ac:dyDescent="0.2">
      <c r="A8" s="3" t="s">
        <v>7</v>
      </c>
      <c r="B8" s="3" t="s">
        <v>447</v>
      </c>
      <c r="C8" s="3" t="s">
        <v>448</v>
      </c>
      <c r="D8" s="3" t="s">
        <v>449</v>
      </c>
      <c r="E8" s="3" t="s">
        <v>450</v>
      </c>
      <c r="F8" s="3" t="s">
        <v>451</v>
      </c>
      <c r="G8" s="3" t="s">
        <v>452</v>
      </c>
    </row>
    <row r="9" spans="1:7" x14ac:dyDescent="0.2">
      <c r="A9" s="3" t="s">
        <v>8</v>
      </c>
      <c r="B9" s="3" t="s">
        <v>10</v>
      </c>
      <c r="C9" s="3">
        <v>1</v>
      </c>
      <c r="D9" s="3">
        <v>2</v>
      </c>
      <c r="E9" s="3">
        <v>3</v>
      </c>
      <c r="F9" s="3">
        <v>4</v>
      </c>
      <c r="G9" s="3">
        <v>5</v>
      </c>
    </row>
    <row r="10" spans="1:7" ht="25.5" x14ac:dyDescent="0.2">
      <c r="A10" s="4">
        <v>10</v>
      </c>
      <c r="B10" s="15" t="s">
        <v>453</v>
      </c>
      <c r="C10" s="20">
        <v>647</v>
      </c>
      <c r="D10" s="20">
        <v>2525</v>
      </c>
      <c r="E10" s="20">
        <v>310</v>
      </c>
      <c r="F10" s="20">
        <v>1036</v>
      </c>
      <c r="G10" s="20">
        <v>861</v>
      </c>
    </row>
    <row r="11" spans="1:7" x14ac:dyDescent="0.2">
      <c r="A11" s="4">
        <v>20</v>
      </c>
      <c r="B11" s="15" t="s">
        <v>454</v>
      </c>
      <c r="C11" s="20">
        <v>297</v>
      </c>
      <c r="D11" s="20">
        <v>676</v>
      </c>
      <c r="E11" s="20">
        <v>79</v>
      </c>
      <c r="F11" s="20">
        <v>374</v>
      </c>
      <c r="G11" s="20">
        <v>190</v>
      </c>
    </row>
    <row r="12" spans="1:7" x14ac:dyDescent="0.2">
      <c r="A12" s="4">
        <v>30</v>
      </c>
      <c r="B12" s="15" t="s">
        <v>455</v>
      </c>
      <c r="C12" s="20">
        <v>45.9</v>
      </c>
      <c r="D12" s="20">
        <v>26.77</v>
      </c>
      <c r="E12" s="20">
        <v>25.48</v>
      </c>
      <c r="F12" s="20">
        <v>36.1</v>
      </c>
      <c r="G12" s="20">
        <v>22.07</v>
      </c>
    </row>
    <row r="13" spans="1:7" x14ac:dyDescent="0.2">
      <c r="A13" s="4">
        <v>40</v>
      </c>
      <c r="B13" s="15" t="s">
        <v>456</v>
      </c>
      <c r="C13" s="20">
        <v>298</v>
      </c>
      <c r="D13" s="20">
        <v>2467</v>
      </c>
      <c r="E13" s="20">
        <v>293</v>
      </c>
      <c r="F13" s="20">
        <v>56</v>
      </c>
      <c r="G13" s="20">
        <v>847</v>
      </c>
    </row>
    <row r="14" spans="1:7" x14ac:dyDescent="0.2">
      <c r="A14" s="4">
        <v>50</v>
      </c>
      <c r="B14" s="15" t="s">
        <v>457</v>
      </c>
      <c r="C14" s="20">
        <v>46.06</v>
      </c>
      <c r="D14" s="20">
        <v>97.7</v>
      </c>
      <c r="E14" s="20">
        <v>94.52</v>
      </c>
      <c r="F14" s="20">
        <v>5.41</v>
      </c>
      <c r="G14" s="20">
        <v>98.37</v>
      </c>
    </row>
    <row r="15" spans="1:7" ht="25.5" x14ac:dyDescent="0.2">
      <c r="A15" s="4">
        <v>60</v>
      </c>
      <c r="B15" s="15" t="s">
        <v>458</v>
      </c>
      <c r="C15" s="20">
        <v>1.56</v>
      </c>
      <c r="D15" s="20">
        <v>12.88</v>
      </c>
      <c r="E15" s="20">
        <v>1.53</v>
      </c>
      <c r="F15" s="20">
        <v>0.28999999999999998</v>
      </c>
      <c r="G15" s="20">
        <v>4.42</v>
      </c>
    </row>
    <row r="16" spans="1:7" ht="25.5" x14ac:dyDescent="0.2">
      <c r="A16" s="4">
        <v>70</v>
      </c>
      <c r="B16" s="15" t="s">
        <v>459</v>
      </c>
      <c r="C16" s="20">
        <v>17</v>
      </c>
      <c r="D16" s="20">
        <v>1</v>
      </c>
      <c r="E16" s="20">
        <v>22</v>
      </c>
      <c r="F16" s="20">
        <v>7</v>
      </c>
      <c r="G16" s="20">
        <v>11</v>
      </c>
    </row>
    <row r="17" spans="1:7" ht="25.5" x14ac:dyDescent="0.2">
      <c r="A17" s="4">
        <v>80</v>
      </c>
      <c r="B17" s="15" t="s">
        <v>460</v>
      </c>
      <c r="C17" s="20">
        <v>5.7</v>
      </c>
      <c r="D17" s="20">
        <v>0.04</v>
      </c>
      <c r="E17" s="20">
        <v>7.51</v>
      </c>
      <c r="F17" s="20">
        <v>12.5</v>
      </c>
      <c r="G17" s="20">
        <v>1.3</v>
      </c>
    </row>
    <row r="18" spans="1:7" ht="25.5" x14ac:dyDescent="0.2">
      <c r="A18" s="4">
        <v>90</v>
      </c>
      <c r="B18" s="15" t="s">
        <v>461</v>
      </c>
      <c r="C18" s="20">
        <v>9.59</v>
      </c>
      <c r="D18" s="20">
        <v>0.15</v>
      </c>
      <c r="E18" s="20">
        <v>25.37</v>
      </c>
      <c r="F18" s="20">
        <v>23.81</v>
      </c>
      <c r="G18" s="20">
        <v>4.79</v>
      </c>
    </row>
    <row r="19" spans="1:7" ht="25.5" x14ac:dyDescent="0.2">
      <c r="A19" s="4">
        <v>100</v>
      </c>
      <c r="B19" s="15" t="s">
        <v>462</v>
      </c>
      <c r="C19" s="20">
        <v>5.17</v>
      </c>
      <c r="D19" s="20">
        <v>42.82</v>
      </c>
      <c r="E19" s="20">
        <v>5.09</v>
      </c>
      <c r="F19" s="20">
        <v>0.97</v>
      </c>
      <c r="G19" s="20">
        <v>14.700000000000001</v>
      </c>
    </row>
    <row r="20" spans="1:7" x14ac:dyDescent="0.2">
      <c r="C20" s="19"/>
      <c r="D20" s="19"/>
      <c r="E20" s="19"/>
      <c r="F20" s="19"/>
      <c r="G20" s="19"/>
    </row>
  </sheetData>
  <pageMargins left="0.8" right="0.4" top="0.6" bottom="0.6" header="0.2" footer="0.2"/>
  <pageSetup paperSize="9" scale="77" fitToHeight="0" pageOrder="overThenDown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selection activeCell="K2" sqref="K2"/>
    </sheetView>
  </sheetViews>
  <sheetFormatPr defaultRowHeight="12.75" x14ac:dyDescent="0.2"/>
  <cols>
    <col min="1" max="1" width="5.7109375" style="1" customWidth="1"/>
    <col min="2" max="2" width="25.7109375" style="1" customWidth="1"/>
    <col min="3" max="7" width="10.7109375" style="1" customWidth="1"/>
    <col min="8" max="16384" width="9.140625" style="1"/>
  </cols>
  <sheetData>
    <row r="1" spans="1:7" x14ac:dyDescent="0.2">
      <c r="A1" s="1" t="s">
        <v>463</v>
      </c>
    </row>
    <row r="2" spans="1:7" x14ac:dyDescent="0.2">
      <c r="A2" s="1" t="s">
        <v>1</v>
      </c>
    </row>
    <row r="3" spans="1:7" x14ac:dyDescent="0.2">
      <c r="A3" s="1" t="s">
        <v>464</v>
      </c>
    </row>
    <row r="4" spans="1:7" x14ac:dyDescent="0.2">
      <c r="A4" s="1" t="s">
        <v>465</v>
      </c>
    </row>
    <row r="5" spans="1:7" x14ac:dyDescent="0.2">
      <c r="A5" s="1" t="s">
        <v>4</v>
      </c>
    </row>
    <row r="6" spans="1:7" x14ac:dyDescent="0.2">
      <c r="A6" s="1" t="s">
        <v>5</v>
      </c>
    </row>
    <row r="7" spans="1:7" x14ac:dyDescent="0.2">
      <c r="A7" s="1" t="s">
        <v>6</v>
      </c>
    </row>
    <row r="8" spans="1:7" ht="114.75" x14ac:dyDescent="0.2">
      <c r="A8" s="3" t="s">
        <v>7</v>
      </c>
      <c r="B8" s="3" t="s">
        <v>447</v>
      </c>
      <c r="C8" s="3" t="s">
        <v>466</v>
      </c>
      <c r="D8" s="3" t="s">
        <v>467</v>
      </c>
      <c r="E8" s="3" t="s">
        <v>468</v>
      </c>
      <c r="F8" s="3" t="s">
        <v>469</v>
      </c>
      <c r="G8" s="3" t="s">
        <v>470</v>
      </c>
    </row>
    <row r="9" spans="1:7" x14ac:dyDescent="0.2">
      <c r="A9" s="3" t="s">
        <v>8</v>
      </c>
      <c r="B9" s="3" t="s">
        <v>10</v>
      </c>
      <c r="C9" s="3">
        <v>1</v>
      </c>
      <c r="D9" s="3">
        <v>2</v>
      </c>
      <c r="E9" s="3">
        <v>3</v>
      </c>
      <c r="F9" s="3">
        <v>4</v>
      </c>
      <c r="G9" s="3">
        <v>5</v>
      </c>
    </row>
    <row r="10" spans="1:7" ht="25.5" x14ac:dyDescent="0.2">
      <c r="A10" s="4">
        <v>10</v>
      </c>
      <c r="B10" s="15" t="s">
        <v>453</v>
      </c>
      <c r="C10" s="20">
        <v>1735</v>
      </c>
      <c r="D10" s="20">
        <v>1372</v>
      </c>
      <c r="E10" s="20">
        <v>264</v>
      </c>
      <c r="F10" s="20">
        <v>342</v>
      </c>
      <c r="G10" s="20">
        <v>9092</v>
      </c>
    </row>
    <row r="11" spans="1:7" x14ac:dyDescent="0.2">
      <c r="A11" s="4">
        <v>20</v>
      </c>
      <c r="B11" s="15" t="s">
        <v>454</v>
      </c>
      <c r="C11" s="20">
        <v>735</v>
      </c>
      <c r="D11" s="20">
        <v>670</v>
      </c>
      <c r="E11" s="20">
        <v>33</v>
      </c>
      <c r="F11" s="20">
        <v>83</v>
      </c>
      <c r="G11" s="20">
        <v>3137</v>
      </c>
    </row>
    <row r="12" spans="1:7" x14ac:dyDescent="0.2">
      <c r="A12" s="4">
        <v>30</v>
      </c>
      <c r="B12" s="15" t="s">
        <v>455</v>
      </c>
      <c r="C12" s="20">
        <v>42.36</v>
      </c>
      <c r="D12" s="20">
        <v>48.83</v>
      </c>
      <c r="E12" s="20">
        <v>12.5</v>
      </c>
      <c r="F12" s="20">
        <v>24.27</v>
      </c>
      <c r="G12" s="20">
        <v>34.5</v>
      </c>
    </row>
    <row r="13" spans="1:7" x14ac:dyDescent="0.2">
      <c r="A13" s="4">
        <v>40</v>
      </c>
      <c r="B13" s="15" t="s">
        <v>456</v>
      </c>
      <c r="C13" s="20">
        <v>1143</v>
      </c>
      <c r="D13" s="20">
        <v>108</v>
      </c>
      <c r="E13" s="20">
        <v>264</v>
      </c>
      <c r="F13" s="20">
        <v>285</v>
      </c>
      <c r="G13" s="20">
        <v>5761</v>
      </c>
    </row>
    <row r="14" spans="1:7" x14ac:dyDescent="0.2">
      <c r="A14" s="4">
        <v>50</v>
      </c>
      <c r="B14" s="15" t="s">
        <v>457</v>
      </c>
      <c r="C14" s="20">
        <v>65.88</v>
      </c>
      <c r="D14" s="20">
        <v>7.87</v>
      </c>
      <c r="E14" s="20">
        <v>100</v>
      </c>
      <c r="F14" s="20">
        <v>83.33</v>
      </c>
      <c r="G14" s="20">
        <v>63.36</v>
      </c>
    </row>
    <row r="15" spans="1:7" ht="25.5" x14ac:dyDescent="0.2">
      <c r="A15" s="4">
        <v>60</v>
      </c>
      <c r="B15" s="15" t="s">
        <v>458</v>
      </c>
      <c r="C15" s="20">
        <v>5.97</v>
      </c>
      <c r="D15" s="20">
        <v>0.56000000000000005</v>
      </c>
      <c r="E15" s="20">
        <v>5.98</v>
      </c>
      <c r="F15" s="20">
        <v>1.49</v>
      </c>
      <c r="G15" s="20">
        <v>30.080000000000002</v>
      </c>
    </row>
    <row r="16" spans="1:7" ht="25.5" x14ac:dyDescent="0.2">
      <c r="A16" s="4">
        <v>70</v>
      </c>
      <c r="B16" s="15" t="s">
        <v>459</v>
      </c>
      <c r="C16" s="20">
        <v>10</v>
      </c>
      <c r="D16" s="20">
        <v>20</v>
      </c>
      <c r="E16" s="20"/>
      <c r="F16" s="20">
        <v>13</v>
      </c>
      <c r="G16" s="20">
        <v>101</v>
      </c>
    </row>
    <row r="17" spans="1:7" ht="25.5" x14ac:dyDescent="0.2">
      <c r="A17" s="4">
        <v>80</v>
      </c>
      <c r="B17" s="15" t="s">
        <v>460</v>
      </c>
      <c r="C17" s="20">
        <v>0.87</v>
      </c>
      <c r="D17" s="20">
        <v>18.52</v>
      </c>
      <c r="E17" s="20"/>
      <c r="F17" s="20">
        <v>4.5600000000000005</v>
      </c>
      <c r="G17" s="20">
        <v>1.75</v>
      </c>
    </row>
    <row r="18" spans="1:7" ht="25.5" x14ac:dyDescent="0.2">
      <c r="A18" s="4">
        <v>90</v>
      </c>
      <c r="B18" s="15" t="s">
        <v>461</v>
      </c>
      <c r="C18" s="20">
        <v>1.69</v>
      </c>
      <c r="D18" s="20">
        <v>27.14</v>
      </c>
      <c r="E18" s="20"/>
      <c r="F18" s="20">
        <v>4.41</v>
      </c>
      <c r="G18" s="20">
        <v>4.2700000000000005</v>
      </c>
    </row>
    <row r="19" spans="1:7" ht="25.5" x14ac:dyDescent="0.2">
      <c r="A19" s="4">
        <v>100</v>
      </c>
      <c r="B19" s="15" t="s">
        <v>462</v>
      </c>
      <c r="C19" s="20">
        <v>19.84</v>
      </c>
      <c r="D19" s="20">
        <v>1.87</v>
      </c>
      <c r="E19" s="20">
        <v>4.58</v>
      </c>
      <c r="F19" s="20">
        <v>4.95</v>
      </c>
      <c r="G19" s="20">
        <v>100</v>
      </c>
    </row>
    <row r="20" spans="1:7" x14ac:dyDescent="0.2">
      <c r="C20" s="19"/>
      <c r="D20" s="19"/>
      <c r="E20" s="19"/>
      <c r="F20" s="19"/>
      <c r="G20" s="19"/>
    </row>
  </sheetData>
  <pageMargins left="0.8" right="0.4" top="0.6" bottom="0.6" header="0.2" footer="0.2"/>
  <pageSetup paperSize="9" scale="77" fitToHeight="0" pageOrder="overThenDown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activeCell="M2" sqref="M2"/>
    </sheetView>
  </sheetViews>
  <sheetFormatPr defaultRowHeight="12.75" x14ac:dyDescent="0.2"/>
  <cols>
    <col min="1" max="1" width="5.7109375" style="1" customWidth="1"/>
    <col min="2" max="2" width="22.7109375" style="1" customWidth="1"/>
    <col min="3" max="4" width="7.7109375" style="1" customWidth="1"/>
    <col min="5" max="5" width="8.7109375" style="1" customWidth="1"/>
    <col min="6" max="9" width="7.7109375" style="1" customWidth="1"/>
    <col min="10" max="10" width="8.7109375" style="1" customWidth="1"/>
    <col min="11" max="16384" width="9.140625" style="1"/>
  </cols>
  <sheetData>
    <row r="1" spans="1:10" x14ac:dyDescent="0.2">
      <c r="A1" s="1" t="s">
        <v>473</v>
      </c>
    </row>
    <row r="2" spans="1:10" x14ac:dyDescent="0.2">
      <c r="A2" s="1" t="s">
        <v>1</v>
      </c>
    </row>
    <row r="3" spans="1:10" x14ac:dyDescent="0.2">
      <c r="A3" s="1" t="s">
        <v>474</v>
      </c>
    </row>
    <row r="4" spans="1:10" x14ac:dyDescent="0.2">
      <c r="A4" s="1" t="s">
        <v>475</v>
      </c>
    </row>
    <row r="5" spans="1:10" x14ac:dyDescent="0.2">
      <c r="A5" s="1" t="s">
        <v>4</v>
      </c>
    </row>
    <row r="6" spans="1:10" x14ac:dyDescent="0.2">
      <c r="A6" s="1" t="s">
        <v>5</v>
      </c>
    </row>
    <row r="7" spans="1:10" x14ac:dyDescent="0.2">
      <c r="A7" s="1" t="s">
        <v>6</v>
      </c>
    </row>
    <row r="8" spans="1:10" ht="63.75" customHeight="1" x14ac:dyDescent="0.2">
      <c r="A8" s="28" t="s">
        <v>7</v>
      </c>
      <c r="B8" s="28" t="s">
        <v>476</v>
      </c>
      <c r="C8" s="28" t="s">
        <v>477</v>
      </c>
      <c r="D8" s="29"/>
      <c r="E8" s="28" t="s">
        <v>480</v>
      </c>
      <c r="F8" s="28" t="s">
        <v>481</v>
      </c>
      <c r="G8" s="29"/>
      <c r="H8" s="28" t="s">
        <v>484</v>
      </c>
      <c r="I8" s="28" t="s">
        <v>485</v>
      </c>
      <c r="J8" s="28" t="s">
        <v>486</v>
      </c>
    </row>
    <row r="9" spans="1:10" ht="63.75" customHeight="1" x14ac:dyDescent="0.2">
      <c r="A9" s="29"/>
      <c r="B9" s="29"/>
      <c r="C9" s="3" t="s">
        <v>478</v>
      </c>
      <c r="D9" s="3" t="s">
        <v>479</v>
      </c>
      <c r="E9" s="29"/>
      <c r="F9" s="3" t="s">
        <v>482</v>
      </c>
      <c r="G9" s="3" t="s">
        <v>483</v>
      </c>
      <c r="H9" s="29"/>
      <c r="I9" s="29"/>
      <c r="J9" s="29"/>
    </row>
    <row r="10" spans="1:10" x14ac:dyDescent="0.2">
      <c r="A10" s="3" t="s">
        <v>8</v>
      </c>
      <c r="B10" s="3" t="s">
        <v>10</v>
      </c>
      <c r="C10" s="3">
        <v>1</v>
      </c>
      <c r="D10" s="3">
        <v>2</v>
      </c>
      <c r="E10" s="3">
        <v>3</v>
      </c>
      <c r="F10" s="3">
        <v>4</v>
      </c>
      <c r="G10" s="3">
        <v>5</v>
      </c>
      <c r="H10" s="3">
        <v>6</v>
      </c>
      <c r="I10" s="3">
        <v>7</v>
      </c>
      <c r="J10" s="3">
        <v>8</v>
      </c>
    </row>
    <row r="11" spans="1:10" x14ac:dyDescent="0.2">
      <c r="A11" s="4">
        <v>10</v>
      </c>
      <c r="B11" s="5"/>
      <c r="C11" s="6">
        <v>33.200000000000003</v>
      </c>
      <c r="D11" s="22">
        <v>10164.5</v>
      </c>
      <c r="E11" s="22">
        <v>2786.4</v>
      </c>
      <c r="F11" s="6">
        <v>22</v>
      </c>
      <c r="G11" s="6">
        <v>0.8</v>
      </c>
      <c r="H11" s="22">
        <v>983</v>
      </c>
      <c r="I11" s="6">
        <v>1.6</v>
      </c>
      <c r="J11" s="22">
        <v>1893.6000000000001</v>
      </c>
    </row>
    <row r="12" spans="1:10" x14ac:dyDescent="0.2">
      <c r="C12" s="2"/>
      <c r="D12" s="21"/>
      <c r="E12" s="21"/>
      <c r="F12" s="2"/>
      <c r="G12" s="2"/>
      <c r="H12" s="21"/>
      <c r="I12" s="2"/>
      <c r="J12" s="21"/>
    </row>
  </sheetData>
  <mergeCells count="8">
    <mergeCell ref="I8:I9"/>
    <mergeCell ref="J8:J9"/>
    <mergeCell ref="A8:A9"/>
    <mergeCell ref="B8:B9"/>
    <mergeCell ref="C8:D8"/>
    <mergeCell ref="E8:E9"/>
    <mergeCell ref="F8:G8"/>
    <mergeCell ref="H8:H9"/>
  </mergeCells>
  <pageMargins left="0.8" right="0.4" top="0.6" bottom="0.6" header="0.2" footer="0.2"/>
  <pageSetup paperSize="9" scale="74" fitToHeight="0" pageOrder="overThenDown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workbookViewId="0">
      <selection activeCell="L2" sqref="L2"/>
    </sheetView>
  </sheetViews>
  <sheetFormatPr defaultRowHeight="12.75" x14ac:dyDescent="0.2"/>
  <cols>
    <col min="1" max="1" width="5.7109375" style="1" customWidth="1"/>
    <col min="2" max="2" width="22.7109375" style="1" customWidth="1"/>
    <col min="3" max="8" width="10.7109375" style="1" customWidth="1"/>
    <col min="9" max="16384" width="9.140625" style="1"/>
  </cols>
  <sheetData>
    <row r="1" spans="1:8" x14ac:dyDescent="0.2">
      <c r="A1" s="1" t="s">
        <v>487</v>
      </c>
    </row>
    <row r="2" spans="1:8" x14ac:dyDescent="0.2">
      <c r="A2" s="1" t="s">
        <v>1</v>
      </c>
    </row>
    <row r="3" spans="1:8" x14ac:dyDescent="0.2">
      <c r="A3" s="1" t="s">
        <v>488</v>
      </c>
    </row>
    <row r="4" spans="1:8" x14ac:dyDescent="0.2">
      <c r="A4" s="1" t="s">
        <v>489</v>
      </c>
    </row>
    <row r="5" spans="1:8" x14ac:dyDescent="0.2">
      <c r="A5" s="1" t="s">
        <v>4</v>
      </c>
    </row>
    <row r="6" spans="1:8" x14ac:dyDescent="0.2">
      <c r="A6" s="1" t="s">
        <v>5</v>
      </c>
    </row>
    <row r="7" spans="1:8" x14ac:dyDescent="0.2">
      <c r="A7" s="1" t="s">
        <v>6</v>
      </c>
    </row>
    <row r="8" spans="1:8" ht="12.75" customHeight="1" x14ac:dyDescent="0.2">
      <c r="A8" s="28" t="s">
        <v>7</v>
      </c>
      <c r="B8" s="28" t="s">
        <v>476</v>
      </c>
      <c r="C8" s="28" t="s">
        <v>490</v>
      </c>
      <c r="D8" s="29"/>
      <c r="E8" s="29"/>
      <c r="F8" s="29"/>
      <c r="G8" s="29"/>
      <c r="H8" s="29"/>
    </row>
    <row r="9" spans="1:8" ht="15" customHeight="1" x14ac:dyDescent="0.2">
      <c r="A9" s="29"/>
      <c r="B9" s="29"/>
      <c r="C9" s="28" t="s">
        <v>491</v>
      </c>
      <c r="D9" s="29"/>
      <c r="E9" s="28" t="s">
        <v>494</v>
      </c>
      <c r="F9" s="29"/>
      <c r="G9" s="29"/>
      <c r="H9" s="29"/>
    </row>
    <row r="10" spans="1:8" ht="38.25" customHeight="1" x14ac:dyDescent="0.2">
      <c r="A10" s="29"/>
      <c r="B10" s="29"/>
      <c r="C10" s="3" t="s">
        <v>492</v>
      </c>
      <c r="D10" s="3" t="s">
        <v>493</v>
      </c>
      <c r="E10" s="3" t="s">
        <v>495</v>
      </c>
      <c r="F10" s="3" t="s">
        <v>496</v>
      </c>
      <c r="G10" s="3" t="s">
        <v>497</v>
      </c>
      <c r="H10" s="3" t="s">
        <v>498</v>
      </c>
    </row>
    <row r="11" spans="1:8" x14ac:dyDescent="0.2">
      <c r="A11" s="3" t="s">
        <v>8</v>
      </c>
      <c r="B11" s="3" t="s">
        <v>10</v>
      </c>
      <c r="C11" s="3">
        <v>1</v>
      </c>
      <c r="D11" s="3">
        <v>2</v>
      </c>
      <c r="E11" s="3">
        <v>3</v>
      </c>
      <c r="F11" s="3">
        <v>4</v>
      </c>
      <c r="G11" s="3">
        <v>5</v>
      </c>
      <c r="H11" s="3">
        <v>6</v>
      </c>
    </row>
    <row r="12" spans="1:8" x14ac:dyDescent="0.2">
      <c r="A12" s="4">
        <v>10</v>
      </c>
      <c r="B12" s="5"/>
      <c r="C12" s="6">
        <v>3.2</v>
      </c>
      <c r="D12" s="6">
        <v>3.9000000000000004</v>
      </c>
      <c r="E12" s="6">
        <v>32.9</v>
      </c>
      <c r="F12" s="6">
        <v>1.4000000000000001</v>
      </c>
      <c r="G12" s="6">
        <v>39</v>
      </c>
      <c r="H12" s="6">
        <v>26.700000000000003</v>
      </c>
    </row>
    <row r="13" spans="1:8" x14ac:dyDescent="0.2">
      <c r="C13" s="2"/>
      <c r="D13" s="2"/>
      <c r="E13" s="2"/>
      <c r="F13" s="2"/>
      <c r="G13" s="2"/>
      <c r="H13" s="2"/>
    </row>
  </sheetData>
  <mergeCells count="5">
    <mergeCell ref="A8:A10"/>
    <mergeCell ref="B8:B10"/>
    <mergeCell ref="C8:H8"/>
    <mergeCell ref="C9:D9"/>
    <mergeCell ref="E9:H9"/>
  </mergeCells>
  <pageMargins left="0.8" right="0.4" top="0.6" bottom="0.6" header="0.2" footer="0.2"/>
  <pageSetup paperSize="9" scale="74" fitToHeight="0" pageOrder="overThenDown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workbookViewId="0">
      <selection activeCell="K2" sqref="K2"/>
    </sheetView>
  </sheetViews>
  <sheetFormatPr defaultRowHeight="12.75" x14ac:dyDescent="0.2"/>
  <cols>
    <col min="1" max="1" width="5.7109375" style="1" customWidth="1"/>
    <col min="2" max="2" width="22.7109375" style="1" customWidth="1"/>
    <col min="3" max="7" width="10.7109375" style="1" customWidth="1"/>
    <col min="8" max="16384" width="9.140625" style="1"/>
  </cols>
  <sheetData>
    <row r="1" spans="1:7" x14ac:dyDescent="0.2">
      <c r="A1" s="1" t="s">
        <v>499</v>
      </c>
    </row>
    <row r="2" spans="1:7" x14ac:dyDescent="0.2">
      <c r="A2" s="1" t="s">
        <v>1</v>
      </c>
    </row>
    <row r="3" spans="1:7" x14ac:dyDescent="0.2">
      <c r="A3" s="1" t="s">
        <v>500</v>
      </c>
    </row>
    <row r="4" spans="1:7" x14ac:dyDescent="0.2">
      <c r="A4" s="1" t="s">
        <v>501</v>
      </c>
    </row>
    <row r="5" spans="1:7" x14ac:dyDescent="0.2">
      <c r="A5" s="1" t="s">
        <v>4</v>
      </c>
    </row>
    <row r="6" spans="1:7" x14ac:dyDescent="0.2">
      <c r="A6" s="1" t="s">
        <v>5</v>
      </c>
    </row>
    <row r="7" spans="1:7" x14ac:dyDescent="0.2">
      <c r="A7" s="1" t="s">
        <v>6</v>
      </c>
    </row>
    <row r="8" spans="1:7" ht="12.75" customHeight="1" x14ac:dyDescent="0.2">
      <c r="A8" s="28" t="s">
        <v>7</v>
      </c>
      <c r="B8" s="28" t="s">
        <v>331</v>
      </c>
      <c r="C8" s="28" t="s">
        <v>502</v>
      </c>
      <c r="D8" s="29"/>
      <c r="E8" s="29"/>
      <c r="F8" s="29"/>
      <c r="G8" s="29"/>
    </row>
    <row r="9" spans="1:7" ht="38.25" customHeight="1" x14ac:dyDescent="0.2">
      <c r="A9" s="29"/>
      <c r="B9" s="29"/>
      <c r="C9" s="3" t="s">
        <v>503</v>
      </c>
      <c r="D9" s="3" t="s">
        <v>504</v>
      </c>
      <c r="E9" s="3" t="s">
        <v>505</v>
      </c>
      <c r="F9" s="3" t="s">
        <v>506</v>
      </c>
      <c r="G9" s="3" t="s">
        <v>507</v>
      </c>
    </row>
    <row r="10" spans="1:7" x14ac:dyDescent="0.2">
      <c r="A10" s="3" t="s">
        <v>8</v>
      </c>
      <c r="B10" s="3" t="s">
        <v>10</v>
      </c>
      <c r="C10" s="3">
        <v>1</v>
      </c>
      <c r="D10" s="3">
        <v>2</v>
      </c>
      <c r="E10" s="3">
        <v>3</v>
      </c>
      <c r="F10" s="3">
        <v>4</v>
      </c>
      <c r="G10" s="3">
        <v>5</v>
      </c>
    </row>
    <row r="11" spans="1:7" x14ac:dyDescent="0.2">
      <c r="A11" s="4">
        <v>10</v>
      </c>
      <c r="B11" s="5"/>
      <c r="C11" s="6">
        <v>25.8</v>
      </c>
      <c r="D11" s="6">
        <v>20.5</v>
      </c>
      <c r="E11" s="6">
        <v>22.4</v>
      </c>
      <c r="F11" s="6">
        <v>11.8</v>
      </c>
      <c r="G11" s="6">
        <v>0.9</v>
      </c>
    </row>
    <row r="12" spans="1:7" x14ac:dyDescent="0.2">
      <c r="C12" s="2"/>
      <c r="D12" s="2"/>
      <c r="E12" s="2"/>
      <c r="F12" s="2"/>
      <c r="G12" s="2"/>
    </row>
  </sheetData>
  <mergeCells count="3">
    <mergeCell ref="A8:A9"/>
    <mergeCell ref="B8:B9"/>
    <mergeCell ref="C8:G8"/>
  </mergeCells>
  <pageMargins left="0.8" right="0.4" top="0.6" bottom="0.6" header="0.2" footer="0.2"/>
  <pageSetup paperSize="9" scale="81" fitToHeight="0" pageOrder="overThenDown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J2" sqref="J2"/>
    </sheetView>
  </sheetViews>
  <sheetFormatPr defaultRowHeight="12.75" x14ac:dyDescent="0.2"/>
  <cols>
    <col min="1" max="1" width="5.7109375" style="1" customWidth="1"/>
    <col min="2" max="2" width="22.7109375" style="1" customWidth="1"/>
    <col min="3" max="6" width="15.7109375" style="1" customWidth="1"/>
    <col min="7" max="16384" width="9.140625" style="1"/>
  </cols>
  <sheetData>
    <row r="1" spans="1:6" x14ac:dyDescent="0.2">
      <c r="A1" s="1" t="s">
        <v>508</v>
      </c>
    </row>
    <row r="2" spans="1:6" x14ac:dyDescent="0.2">
      <c r="A2" s="1" t="s">
        <v>1</v>
      </c>
    </row>
    <row r="3" spans="1:6" x14ac:dyDescent="0.2">
      <c r="A3" s="1" t="s">
        <v>509</v>
      </c>
    </row>
    <row r="4" spans="1:6" x14ac:dyDescent="0.2">
      <c r="A4" s="1" t="s">
        <v>510</v>
      </c>
    </row>
    <row r="5" spans="1:6" x14ac:dyDescent="0.2">
      <c r="A5" s="1" t="s">
        <v>4</v>
      </c>
    </row>
    <row r="6" spans="1:6" x14ac:dyDescent="0.2">
      <c r="A6" s="1" t="s">
        <v>5</v>
      </c>
    </row>
    <row r="7" spans="1:6" x14ac:dyDescent="0.2">
      <c r="A7" s="1" t="s">
        <v>6</v>
      </c>
    </row>
    <row r="8" spans="1:6" ht="12.75" customHeight="1" x14ac:dyDescent="0.2">
      <c r="A8" s="28" t="s">
        <v>7</v>
      </c>
      <c r="B8" s="28" t="s">
        <v>331</v>
      </c>
      <c r="C8" s="28" t="s">
        <v>511</v>
      </c>
      <c r="D8" s="29"/>
      <c r="E8" s="29"/>
      <c r="F8" s="29"/>
    </row>
    <row r="9" spans="1:6" ht="38.25" customHeight="1" x14ac:dyDescent="0.2">
      <c r="A9" s="29"/>
      <c r="B9" s="29"/>
      <c r="C9" s="3" t="s">
        <v>512</v>
      </c>
      <c r="D9" s="3" t="s">
        <v>513</v>
      </c>
      <c r="E9" s="3" t="s">
        <v>514</v>
      </c>
      <c r="F9" s="3" t="s">
        <v>515</v>
      </c>
    </row>
    <row r="10" spans="1:6" x14ac:dyDescent="0.2">
      <c r="A10" s="3" t="s">
        <v>8</v>
      </c>
      <c r="B10" s="3" t="s">
        <v>10</v>
      </c>
      <c r="C10" s="3">
        <v>1</v>
      </c>
      <c r="D10" s="3">
        <v>2</v>
      </c>
      <c r="E10" s="3">
        <v>3</v>
      </c>
      <c r="F10" s="3">
        <v>4</v>
      </c>
    </row>
    <row r="11" spans="1:6" x14ac:dyDescent="0.2">
      <c r="A11" s="4">
        <v>10</v>
      </c>
      <c r="B11" s="5"/>
      <c r="C11" s="6">
        <v>11</v>
      </c>
      <c r="D11" s="6">
        <v>10.600000000000001</v>
      </c>
      <c r="E11" s="6">
        <v>12.100000000000001</v>
      </c>
      <c r="F11" s="6">
        <v>24.700000000000003</v>
      </c>
    </row>
    <row r="12" spans="1:6" x14ac:dyDescent="0.2">
      <c r="C12" s="2"/>
      <c r="D12" s="2"/>
      <c r="E12" s="2"/>
      <c r="F12" s="2"/>
    </row>
  </sheetData>
  <mergeCells count="3">
    <mergeCell ref="A8:A9"/>
    <mergeCell ref="B8:B9"/>
    <mergeCell ref="C8:F8"/>
  </mergeCells>
  <pageMargins left="0.8" right="0.4" top="0.6" bottom="0.6" header="0.2" footer="0.2"/>
  <pageSetup paperSize="9" scale="75" fitToHeight="0" pageOrder="overThenDown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workbookViewId="0">
      <selection activeCell="B4" sqref="B4"/>
    </sheetView>
  </sheetViews>
  <sheetFormatPr defaultRowHeight="12.75" x14ac:dyDescent="0.2"/>
  <cols>
    <col min="1" max="1" width="5.7109375" style="1" customWidth="1"/>
    <col min="2" max="2" width="25.7109375" style="1" customWidth="1"/>
    <col min="3" max="4" width="10.7109375" style="1" customWidth="1"/>
    <col min="5" max="16384" width="9.140625" style="1"/>
  </cols>
  <sheetData>
    <row r="1" spans="1:4" x14ac:dyDescent="0.2">
      <c r="A1" s="1" t="s">
        <v>0</v>
      </c>
    </row>
    <row r="2" spans="1:4" x14ac:dyDescent="0.2">
      <c r="A2" s="1" t="s">
        <v>1</v>
      </c>
    </row>
    <row r="3" spans="1:4" x14ac:dyDescent="0.2">
      <c r="A3" s="1" t="s">
        <v>2</v>
      </c>
    </row>
    <row r="4" spans="1:4" x14ac:dyDescent="0.2">
      <c r="A4" s="1" t="s">
        <v>3</v>
      </c>
    </row>
    <row r="5" spans="1:4" x14ac:dyDescent="0.2">
      <c r="A5" s="1" t="s">
        <v>4</v>
      </c>
    </row>
    <row r="6" spans="1:4" x14ac:dyDescent="0.2">
      <c r="A6" s="1" t="s">
        <v>5</v>
      </c>
    </row>
    <row r="7" spans="1:4" x14ac:dyDescent="0.2">
      <c r="A7" s="1" t="s">
        <v>6</v>
      </c>
    </row>
    <row r="8" spans="1:4" ht="76.5" x14ac:dyDescent="0.2">
      <c r="A8" s="3" t="s">
        <v>7</v>
      </c>
      <c r="B8" s="3" t="s">
        <v>9</v>
      </c>
      <c r="C8" s="3" t="s">
        <v>11</v>
      </c>
      <c r="D8" s="3" t="s">
        <v>12</v>
      </c>
    </row>
    <row r="9" spans="1:4" x14ac:dyDescent="0.2">
      <c r="A9" s="3" t="s">
        <v>8</v>
      </c>
      <c r="B9" s="3" t="s">
        <v>10</v>
      </c>
      <c r="C9" s="3">
        <v>1</v>
      </c>
      <c r="D9" s="3">
        <v>2</v>
      </c>
    </row>
    <row r="10" spans="1:4" x14ac:dyDescent="0.2">
      <c r="A10" s="4">
        <v>10</v>
      </c>
      <c r="B10" s="5"/>
      <c r="C10" s="6">
        <v>26.700000000000003</v>
      </c>
      <c r="D10" s="6">
        <v>393.8</v>
      </c>
    </row>
    <row r="11" spans="1:4" x14ac:dyDescent="0.2">
      <c r="C11" s="2"/>
      <c r="D11" s="2"/>
    </row>
  </sheetData>
  <pageMargins left="0.8" right="0.4" top="0.6" bottom="0.6" header="0.2" footer="0.2"/>
  <pageSetup paperSize="9" fitToHeight="0" pageOrder="overThenDown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I2" sqref="I2"/>
    </sheetView>
  </sheetViews>
  <sheetFormatPr defaultRowHeight="12.75" x14ac:dyDescent="0.2"/>
  <cols>
    <col min="1" max="1" width="5.7109375" style="1" customWidth="1"/>
    <col min="2" max="2" width="22.7109375" style="1" customWidth="1"/>
    <col min="3" max="6" width="15.7109375" style="1" customWidth="1"/>
    <col min="7" max="16384" width="9.140625" style="1"/>
  </cols>
  <sheetData>
    <row r="1" spans="1:6" x14ac:dyDescent="0.2">
      <c r="A1" s="1" t="s">
        <v>516</v>
      </c>
    </row>
    <row r="2" spans="1:6" x14ac:dyDescent="0.2">
      <c r="A2" s="1" t="s">
        <v>1</v>
      </c>
    </row>
    <row r="3" spans="1:6" x14ac:dyDescent="0.2">
      <c r="A3" s="1" t="s">
        <v>517</v>
      </c>
    </row>
    <row r="4" spans="1:6" x14ac:dyDescent="0.2">
      <c r="A4" s="1" t="s">
        <v>518</v>
      </c>
    </row>
    <row r="5" spans="1:6" x14ac:dyDescent="0.2">
      <c r="A5" s="1" t="s">
        <v>4</v>
      </c>
    </row>
    <row r="6" spans="1:6" x14ac:dyDescent="0.2">
      <c r="A6" s="1" t="s">
        <v>5</v>
      </c>
    </row>
    <row r="7" spans="1:6" x14ac:dyDescent="0.2">
      <c r="A7" s="1" t="s">
        <v>6</v>
      </c>
    </row>
    <row r="8" spans="1:6" ht="12.75" customHeight="1" x14ac:dyDescent="0.2">
      <c r="A8" s="28" t="s">
        <v>7</v>
      </c>
      <c r="B8" s="28" t="s">
        <v>331</v>
      </c>
      <c r="C8" s="28" t="s">
        <v>519</v>
      </c>
      <c r="D8" s="29"/>
      <c r="E8" s="29"/>
      <c r="F8" s="28" t="s">
        <v>521</v>
      </c>
    </row>
    <row r="9" spans="1:6" ht="25.5" customHeight="1" x14ac:dyDescent="0.2">
      <c r="A9" s="29"/>
      <c r="B9" s="29"/>
      <c r="C9" s="3" t="s">
        <v>512</v>
      </c>
      <c r="D9" s="3" t="s">
        <v>520</v>
      </c>
      <c r="E9" s="3" t="s">
        <v>514</v>
      </c>
      <c r="F9" s="29"/>
    </row>
    <row r="10" spans="1:6" x14ac:dyDescent="0.2">
      <c r="A10" s="3" t="s">
        <v>8</v>
      </c>
      <c r="B10" s="3" t="s">
        <v>10</v>
      </c>
      <c r="C10" s="3">
        <v>1</v>
      </c>
      <c r="D10" s="3">
        <v>2</v>
      </c>
      <c r="E10" s="3">
        <v>3</v>
      </c>
      <c r="F10" s="3">
        <v>4</v>
      </c>
    </row>
    <row r="11" spans="1:6" x14ac:dyDescent="0.2">
      <c r="A11" s="4">
        <v>10</v>
      </c>
      <c r="B11" s="5"/>
      <c r="C11" s="6">
        <v>10.100000000000001</v>
      </c>
      <c r="D11" s="6">
        <v>10.5</v>
      </c>
      <c r="E11" s="6">
        <v>9.6000000000000014</v>
      </c>
      <c r="F11" s="6">
        <v>10.8</v>
      </c>
    </row>
    <row r="12" spans="1:6" x14ac:dyDescent="0.2">
      <c r="C12" s="2"/>
      <c r="D12" s="2"/>
      <c r="E12" s="2"/>
      <c r="F12" s="2"/>
    </row>
  </sheetData>
  <mergeCells count="4">
    <mergeCell ref="A8:A9"/>
    <mergeCell ref="B8:B9"/>
    <mergeCell ref="C8:E8"/>
    <mergeCell ref="F8:F9"/>
  </mergeCells>
  <pageMargins left="0.8" right="0.4" top="0.6" bottom="0.6" header="0.2" footer="0.2"/>
  <pageSetup paperSize="9" scale="75" fitToHeight="0" pageOrder="overThenDown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workbookViewId="0">
      <selection activeCell="J2" sqref="J2"/>
    </sheetView>
  </sheetViews>
  <sheetFormatPr defaultRowHeight="12.75" x14ac:dyDescent="0.2"/>
  <cols>
    <col min="1" max="1" width="5.7109375" style="1" customWidth="1"/>
    <col min="2" max="2" width="22.7109375" style="1" customWidth="1"/>
    <col min="3" max="3" width="10.7109375" style="1" customWidth="1"/>
    <col min="4" max="4" width="12.7109375" style="1" customWidth="1"/>
    <col min="5" max="7" width="10.7109375" style="1" customWidth="1"/>
    <col min="8" max="16384" width="9.140625" style="1"/>
  </cols>
  <sheetData>
    <row r="1" spans="1:7" x14ac:dyDescent="0.2">
      <c r="A1" s="1" t="s">
        <v>522</v>
      </c>
    </row>
    <row r="2" spans="1:7" x14ac:dyDescent="0.2">
      <c r="A2" s="1" t="s">
        <v>1</v>
      </c>
    </row>
    <row r="3" spans="1:7" x14ac:dyDescent="0.2">
      <c r="A3" s="1" t="s">
        <v>523</v>
      </c>
    </row>
    <row r="4" spans="1:7" x14ac:dyDescent="0.2">
      <c r="A4" s="1" t="s">
        <v>524</v>
      </c>
    </row>
    <row r="5" spans="1:7" x14ac:dyDescent="0.2">
      <c r="A5" s="1" t="s">
        <v>4</v>
      </c>
    </row>
    <row r="6" spans="1:7" x14ac:dyDescent="0.2">
      <c r="A6" s="1" t="s">
        <v>5</v>
      </c>
    </row>
    <row r="7" spans="1:7" x14ac:dyDescent="0.2">
      <c r="A7" s="1" t="s">
        <v>6</v>
      </c>
    </row>
    <row r="8" spans="1:7" ht="38.25" customHeight="1" x14ac:dyDescent="0.2">
      <c r="A8" s="28" t="s">
        <v>7</v>
      </c>
      <c r="B8" s="28" t="s">
        <v>476</v>
      </c>
      <c r="C8" s="28" t="s">
        <v>525</v>
      </c>
      <c r="D8" s="28" t="s">
        <v>526</v>
      </c>
      <c r="E8" s="28" t="s">
        <v>527</v>
      </c>
      <c r="F8" s="29"/>
      <c r="G8" s="29"/>
    </row>
    <row r="9" spans="1:7" ht="25.5" customHeight="1" x14ac:dyDescent="0.2">
      <c r="A9" s="29"/>
      <c r="B9" s="29"/>
      <c r="C9" s="29"/>
      <c r="D9" s="29"/>
      <c r="E9" s="3" t="s">
        <v>528</v>
      </c>
      <c r="F9" s="3" t="s">
        <v>529</v>
      </c>
      <c r="G9" s="3" t="s">
        <v>530</v>
      </c>
    </row>
    <row r="10" spans="1:7" x14ac:dyDescent="0.2">
      <c r="A10" s="3" t="s">
        <v>8</v>
      </c>
      <c r="B10" s="3" t="s">
        <v>10</v>
      </c>
      <c r="C10" s="3">
        <v>1</v>
      </c>
      <c r="D10" s="3">
        <v>2</v>
      </c>
      <c r="E10" s="3">
        <v>3</v>
      </c>
      <c r="F10" s="3">
        <v>4</v>
      </c>
      <c r="G10" s="3">
        <v>5</v>
      </c>
    </row>
    <row r="11" spans="1:7" x14ac:dyDescent="0.2">
      <c r="A11" s="4">
        <v>10</v>
      </c>
      <c r="B11" s="5"/>
      <c r="C11" s="6">
        <v>90.100000000000009</v>
      </c>
      <c r="D11" s="6">
        <v>55.900000000000006</v>
      </c>
      <c r="E11" s="6">
        <v>13.3</v>
      </c>
      <c r="F11" s="6">
        <v>33.200000000000003</v>
      </c>
      <c r="G11" s="6">
        <v>2.8000000000000003</v>
      </c>
    </row>
    <row r="12" spans="1:7" x14ac:dyDescent="0.2">
      <c r="C12" s="2"/>
      <c r="D12" s="2"/>
      <c r="E12" s="2"/>
      <c r="F12" s="2"/>
      <c r="G12" s="2"/>
    </row>
  </sheetData>
  <mergeCells count="5">
    <mergeCell ref="A8:A9"/>
    <mergeCell ref="B8:B9"/>
    <mergeCell ref="C8:C9"/>
    <mergeCell ref="D8:D9"/>
    <mergeCell ref="E8:G8"/>
  </mergeCells>
  <pageMargins left="0.8" right="0.4" top="0.6" bottom="0.6" header="0.2" footer="0.2"/>
  <pageSetup paperSize="9" scale="80" fitToHeight="0" pageOrder="overThenDown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activeCell="M2" sqref="M2"/>
    </sheetView>
  </sheetViews>
  <sheetFormatPr defaultRowHeight="12.75" x14ac:dyDescent="0.2"/>
  <cols>
    <col min="1" max="1" width="5.7109375" style="1" customWidth="1"/>
    <col min="2" max="2" width="22.7109375" style="1" customWidth="1"/>
    <col min="3" max="7" width="7.7109375" style="1" customWidth="1"/>
    <col min="8" max="9" width="8.7109375" style="1" customWidth="1"/>
    <col min="10" max="10" width="7.7109375" style="1" customWidth="1"/>
    <col min="11" max="16384" width="9.140625" style="1"/>
  </cols>
  <sheetData>
    <row r="1" spans="1:10" x14ac:dyDescent="0.2">
      <c r="A1" s="1" t="s">
        <v>531</v>
      </c>
    </row>
    <row r="2" spans="1:10" x14ac:dyDescent="0.2">
      <c r="A2" s="1" t="s">
        <v>1</v>
      </c>
    </row>
    <row r="3" spans="1:10" x14ac:dyDescent="0.2">
      <c r="A3" s="1" t="s">
        <v>532</v>
      </c>
    </row>
    <row r="4" spans="1:10" x14ac:dyDescent="0.2">
      <c r="A4" s="1" t="s">
        <v>533</v>
      </c>
    </row>
    <row r="5" spans="1:10" x14ac:dyDescent="0.2">
      <c r="A5" s="1" t="s">
        <v>4</v>
      </c>
    </row>
    <row r="6" spans="1:10" x14ac:dyDescent="0.2">
      <c r="A6" s="1" t="s">
        <v>5</v>
      </c>
    </row>
    <row r="7" spans="1:10" x14ac:dyDescent="0.2">
      <c r="A7" s="1" t="s">
        <v>6</v>
      </c>
    </row>
    <row r="8" spans="1:10" ht="12.75" customHeight="1" x14ac:dyDescent="0.2">
      <c r="A8" s="28" t="s">
        <v>7</v>
      </c>
      <c r="B8" s="28" t="s">
        <v>331</v>
      </c>
      <c r="C8" s="28" t="s">
        <v>534</v>
      </c>
      <c r="D8" s="29"/>
      <c r="E8" s="29"/>
      <c r="F8" s="29"/>
      <c r="G8" s="29"/>
      <c r="H8" s="29"/>
      <c r="I8" s="29"/>
      <c r="J8" s="29"/>
    </row>
    <row r="9" spans="1:10" ht="38.25" customHeight="1" x14ac:dyDescent="0.2">
      <c r="A9" s="29"/>
      <c r="B9" s="29"/>
      <c r="C9" s="3" t="s">
        <v>535</v>
      </c>
      <c r="D9" s="3" t="s">
        <v>536</v>
      </c>
      <c r="E9" s="3" t="s">
        <v>537</v>
      </c>
      <c r="F9" s="3" t="s">
        <v>538</v>
      </c>
      <c r="G9" s="3" t="s">
        <v>539</v>
      </c>
      <c r="H9" s="3" t="s">
        <v>540</v>
      </c>
      <c r="I9" s="3" t="s">
        <v>541</v>
      </c>
      <c r="J9" s="3" t="s">
        <v>542</v>
      </c>
    </row>
    <row r="10" spans="1:10" x14ac:dyDescent="0.2">
      <c r="A10" s="3" t="s">
        <v>8</v>
      </c>
      <c r="B10" s="3" t="s">
        <v>10</v>
      </c>
      <c r="C10" s="3">
        <v>1</v>
      </c>
      <c r="D10" s="3">
        <v>2</v>
      </c>
      <c r="E10" s="3">
        <v>3</v>
      </c>
      <c r="F10" s="3">
        <v>4</v>
      </c>
      <c r="G10" s="3">
        <v>5</v>
      </c>
      <c r="H10" s="3">
        <v>6</v>
      </c>
      <c r="I10" s="3">
        <v>7</v>
      </c>
      <c r="J10" s="3">
        <v>8</v>
      </c>
    </row>
    <row r="11" spans="1:10" x14ac:dyDescent="0.2">
      <c r="A11" s="4">
        <v>10</v>
      </c>
      <c r="B11" s="5"/>
      <c r="C11" s="6">
        <v>34</v>
      </c>
      <c r="D11" s="6">
        <v>36.6</v>
      </c>
      <c r="E11" s="6">
        <v>2.2000000000000002</v>
      </c>
      <c r="F11" s="6">
        <v>18.3</v>
      </c>
      <c r="G11" s="6">
        <v>3.2</v>
      </c>
      <c r="H11" s="6">
        <v>5.4</v>
      </c>
      <c r="I11" s="6">
        <v>0.2</v>
      </c>
      <c r="J11" s="6">
        <v>0.1</v>
      </c>
    </row>
    <row r="12" spans="1:10" x14ac:dyDescent="0.2">
      <c r="C12" s="2"/>
      <c r="D12" s="2"/>
      <c r="E12" s="2"/>
      <c r="F12" s="2"/>
      <c r="G12" s="2"/>
      <c r="H12" s="2"/>
      <c r="I12" s="2"/>
      <c r="J12" s="2"/>
    </row>
  </sheetData>
  <mergeCells count="3">
    <mergeCell ref="A8:A9"/>
    <mergeCell ref="B8:B9"/>
    <mergeCell ref="C8:J8"/>
  </mergeCells>
  <pageMargins left="0.8" right="0.4" top="0.6" bottom="0.6" header="0.2" footer="0.2"/>
  <pageSetup paperSize="9" scale="74" fitToHeight="0" pageOrder="overThenDown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selection activeCell="L2" sqref="L2"/>
    </sheetView>
  </sheetViews>
  <sheetFormatPr defaultRowHeight="12.75" x14ac:dyDescent="0.2"/>
  <cols>
    <col min="1" max="1" width="5.7109375" style="1" customWidth="1"/>
    <col min="2" max="2" width="22.7109375" style="1" customWidth="1"/>
    <col min="3" max="3" width="8.7109375" style="1" customWidth="1"/>
    <col min="4" max="4" width="7.7109375" style="1" customWidth="1"/>
    <col min="5" max="7" width="10.7109375" style="1" customWidth="1"/>
    <col min="8" max="8" width="7.7109375" style="1" customWidth="1"/>
    <col min="9" max="9" width="10.7109375" style="1" customWidth="1"/>
    <col min="10" max="16384" width="9.140625" style="1"/>
  </cols>
  <sheetData>
    <row r="1" spans="1:9" x14ac:dyDescent="0.2">
      <c r="A1" s="1" t="s">
        <v>543</v>
      </c>
    </row>
    <row r="2" spans="1:9" x14ac:dyDescent="0.2">
      <c r="A2" s="1" t="s">
        <v>1</v>
      </c>
    </row>
    <row r="3" spans="1:9" x14ac:dyDescent="0.2">
      <c r="A3" s="1" t="s">
        <v>544</v>
      </c>
    </row>
    <row r="4" spans="1:9" x14ac:dyDescent="0.2">
      <c r="A4" s="1" t="s">
        <v>545</v>
      </c>
    </row>
    <row r="5" spans="1:9" x14ac:dyDescent="0.2">
      <c r="A5" s="1" t="s">
        <v>4</v>
      </c>
    </row>
    <row r="6" spans="1:9" x14ac:dyDescent="0.2">
      <c r="A6" s="1" t="s">
        <v>5</v>
      </c>
    </row>
    <row r="7" spans="1:9" x14ac:dyDescent="0.2">
      <c r="A7" s="1" t="s">
        <v>6</v>
      </c>
    </row>
    <row r="8" spans="1:9" ht="12.75" customHeight="1" x14ac:dyDescent="0.2">
      <c r="A8" s="28" t="s">
        <v>7</v>
      </c>
      <c r="B8" s="28" t="s">
        <v>331</v>
      </c>
      <c r="C8" s="28" t="s">
        <v>546</v>
      </c>
      <c r="D8" s="29"/>
      <c r="E8" s="29"/>
      <c r="F8" s="29"/>
      <c r="G8" s="29"/>
      <c r="H8" s="29"/>
      <c r="I8" s="29"/>
    </row>
    <row r="9" spans="1:9" ht="38.25" customHeight="1" x14ac:dyDescent="0.2">
      <c r="A9" s="29"/>
      <c r="B9" s="29"/>
      <c r="C9" s="28" t="s">
        <v>547</v>
      </c>
      <c r="D9" s="29"/>
      <c r="E9" s="28" t="s">
        <v>550</v>
      </c>
      <c r="F9" s="28" t="s">
        <v>551</v>
      </c>
      <c r="G9" s="28" t="s">
        <v>552</v>
      </c>
      <c r="H9" s="29"/>
      <c r="I9" s="29"/>
    </row>
    <row r="10" spans="1:9" ht="38.25" customHeight="1" x14ac:dyDescent="0.2">
      <c r="A10" s="29"/>
      <c r="B10" s="29"/>
      <c r="C10" s="3" t="s">
        <v>548</v>
      </c>
      <c r="D10" s="3" t="s">
        <v>549</v>
      </c>
      <c r="E10" s="29"/>
      <c r="F10" s="29"/>
      <c r="G10" s="3" t="s">
        <v>553</v>
      </c>
      <c r="H10" s="3" t="s">
        <v>554</v>
      </c>
      <c r="I10" s="3" t="s">
        <v>555</v>
      </c>
    </row>
    <row r="11" spans="1:9" x14ac:dyDescent="0.2">
      <c r="A11" s="3" t="s">
        <v>8</v>
      </c>
      <c r="B11" s="3" t="s">
        <v>10</v>
      </c>
      <c r="C11" s="3">
        <v>1</v>
      </c>
      <c r="D11" s="3">
        <v>2</v>
      </c>
      <c r="E11" s="3">
        <v>3</v>
      </c>
      <c r="F11" s="3">
        <v>4</v>
      </c>
      <c r="G11" s="3">
        <v>5</v>
      </c>
      <c r="H11" s="3">
        <v>6</v>
      </c>
      <c r="I11" s="3">
        <v>7</v>
      </c>
    </row>
    <row r="12" spans="1:9" x14ac:dyDescent="0.2">
      <c r="A12" s="4">
        <v>10</v>
      </c>
      <c r="B12" s="5"/>
      <c r="C12" s="6">
        <v>11.600000000000001</v>
      </c>
      <c r="D12" s="6">
        <v>1.6</v>
      </c>
      <c r="E12" s="6">
        <v>3.3000000000000003</v>
      </c>
      <c r="F12" s="6">
        <v>55</v>
      </c>
      <c r="G12" s="6">
        <v>9.6000000000000014</v>
      </c>
      <c r="H12" s="6">
        <v>4.6000000000000005</v>
      </c>
      <c r="I12" s="6">
        <v>1.2000000000000002</v>
      </c>
    </row>
    <row r="13" spans="1:9" x14ac:dyDescent="0.2">
      <c r="C13" s="2"/>
      <c r="D13" s="2"/>
      <c r="E13" s="2"/>
      <c r="F13" s="2"/>
      <c r="G13" s="2"/>
      <c r="H13" s="2"/>
      <c r="I13" s="2"/>
    </row>
  </sheetData>
  <mergeCells count="7">
    <mergeCell ref="A8:A10"/>
    <mergeCell ref="B8:B10"/>
    <mergeCell ref="C8:I8"/>
    <mergeCell ref="C9:D9"/>
    <mergeCell ref="E9:E10"/>
    <mergeCell ref="F9:F10"/>
    <mergeCell ref="G9:I9"/>
  </mergeCells>
  <pageMargins left="0.8" right="0.4" top="0.6" bottom="0.6" header="0.2" footer="0.2"/>
  <pageSetup paperSize="9" scale="72" fitToHeight="0" pageOrder="overThenDown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workbookViewId="0">
      <selection activeCell="I2" sqref="I2"/>
    </sheetView>
  </sheetViews>
  <sheetFormatPr defaultRowHeight="12.75" x14ac:dyDescent="0.2"/>
  <cols>
    <col min="1" max="1" width="5.7109375" style="1" customWidth="1"/>
    <col min="2" max="2" width="25.7109375" style="1" customWidth="1"/>
    <col min="3" max="6" width="12.7109375" style="1" customWidth="1"/>
    <col min="7" max="16384" width="9.140625" style="1"/>
  </cols>
  <sheetData>
    <row r="1" spans="1:6" x14ac:dyDescent="0.2">
      <c r="A1" s="1" t="s">
        <v>556</v>
      </c>
    </row>
    <row r="2" spans="1:6" x14ac:dyDescent="0.2">
      <c r="A2" s="1" t="s">
        <v>1</v>
      </c>
    </row>
    <row r="3" spans="1:6" x14ac:dyDescent="0.2">
      <c r="A3" s="1" t="s">
        <v>557</v>
      </c>
    </row>
    <row r="4" spans="1:6" x14ac:dyDescent="0.2">
      <c r="A4" s="1" t="s">
        <v>558</v>
      </c>
    </row>
    <row r="5" spans="1:6" x14ac:dyDescent="0.2">
      <c r="A5" s="1" t="s">
        <v>559</v>
      </c>
    </row>
    <row r="6" spans="1:6" x14ac:dyDescent="0.2">
      <c r="A6" s="1" t="s">
        <v>4</v>
      </c>
    </row>
    <row r="7" spans="1:6" x14ac:dyDescent="0.2">
      <c r="A7" s="1" t="s">
        <v>5</v>
      </c>
    </row>
    <row r="8" spans="1:6" x14ac:dyDescent="0.2">
      <c r="A8" s="1" t="s">
        <v>6</v>
      </c>
    </row>
    <row r="9" spans="1:6" ht="38.25" customHeight="1" x14ac:dyDescent="0.2">
      <c r="A9" s="28" t="s">
        <v>7</v>
      </c>
      <c r="B9" s="28" t="s">
        <v>331</v>
      </c>
      <c r="C9" s="28" t="s">
        <v>560</v>
      </c>
      <c r="D9" s="28" t="s">
        <v>561</v>
      </c>
      <c r="E9" s="29"/>
      <c r="F9" s="28" t="s">
        <v>564</v>
      </c>
    </row>
    <row r="10" spans="1:6" ht="25.5" customHeight="1" x14ac:dyDescent="0.2">
      <c r="A10" s="29"/>
      <c r="B10" s="29"/>
      <c r="C10" s="29"/>
      <c r="D10" s="3" t="s">
        <v>562</v>
      </c>
      <c r="E10" s="3" t="s">
        <v>563</v>
      </c>
      <c r="F10" s="29"/>
    </row>
    <row r="11" spans="1:6" x14ac:dyDescent="0.2">
      <c r="A11" s="3" t="s">
        <v>8</v>
      </c>
      <c r="B11" s="3" t="s">
        <v>10</v>
      </c>
      <c r="C11" s="3">
        <v>1</v>
      </c>
      <c r="D11" s="3">
        <v>2</v>
      </c>
      <c r="E11" s="3">
        <v>3</v>
      </c>
      <c r="F11" s="3">
        <v>4</v>
      </c>
    </row>
    <row r="12" spans="1:6" x14ac:dyDescent="0.2">
      <c r="A12" s="4">
        <v>10</v>
      </c>
      <c r="B12" s="5"/>
      <c r="C12" s="6">
        <v>1.1599999999999999</v>
      </c>
      <c r="D12" s="6">
        <v>1.1100000000000001</v>
      </c>
      <c r="E12" s="20">
        <v>1.32</v>
      </c>
      <c r="F12" s="6">
        <v>152.5</v>
      </c>
    </row>
    <row r="13" spans="1:6" x14ac:dyDescent="0.2">
      <c r="C13" s="2"/>
      <c r="D13" s="2"/>
      <c r="E13" s="19"/>
      <c r="F13" s="2"/>
    </row>
  </sheetData>
  <mergeCells count="5">
    <mergeCell ref="A9:A10"/>
    <mergeCell ref="B9:B10"/>
    <mergeCell ref="C9:C10"/>
    <mergeCell ref="D9:E9"/>
    <mergeCell ref="F9:F10"/>
  </mergeCells>
  <pageMargins left="0.8" right="0.4" top="0.6" bottom="0.6" header="0.2" footer="0.2"/>
  <pageSetup paperSize="9" scale="79" fitToHeight="0" pageOrder="overThenDown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I2" sqref="I2"/>
    </sheetView>
  </sheetViews>
  <sheetFormatPr defaultRowHeight="12.75" x14ac:dyDescent="0.2"/>
  <cols>
    <col min="1" max="1" width="5.7109375" style="1" customWidth="1"/>
    <col min="2" max="2" width="22.7109375" style="1" customWidth="1"/>
    <col min="3" max="3" width="12.7109375" style="1" customWidth="1"/>
    <col min="4" max="5" width="16.7109375" style="1" customWidth="1"/>
    <col min="6" max="6" width="15.7109375" style="1" customWidth="1"/>
    <col min="7" max="16384" width="9.140625" style="1"/>
  </cols>
  <sheetData>
    <row r="1" spans="1:6" x14ac:dyDescent="0.2">
      <c r="A1" s="1" t="s">
        <v>567</v>
      </c>
    </row>
    <row r="2" spans="1:6" x14ac:dyDescent="0.2">
      <c r="A2" s="1" t="s">
        <v>1</v>
      </c>
    </row>
    <row r="3" spans="1:6" x14ac:dyDescent="0.2">
      <c r="A3" s="1" t="s">
        <v>568</v>
      </c>
    </row>
    <row r="4" spans="1:6" x14ac:dyDescent="0.2">
      <c r="A4" s="1" t="s">
        <v>569</v>
      </c>
    </row>
    <row r="5" spans="1:6" x14ac:dyDescent="0.2">
      <c r="A5" s="1" t="s">
        <v>4</v>
      </c>
    </row>
    <row r="6" spans="1:6" x14ac:dyDescent="0.2">
      <c r="A6" s="1" t="s">
        <v>5</v>
      </c>
    </row>
    <row r="7" spans="1:6" x14ac:dyDescent="0.2">
      <c r="A7" s="1" t="s">
        <v>6</v>
      </c>
    </row>
    <row r="8" spans="1:6" ht="12.75" customHeight="1" x14ac:dyDescent="0.2">
      <c r="A8" s="28" t="s">
        <v>7</v>
      </c>
      <c r="B8" s="28" t="s">
        <v>331</v>
      </c>
      <c r="C8" s="28" t="s">
        <v>32</v>
      </c>
      <c r="D8" s="28" t="s">
        <v>570</v>
      </c>
      <c r="E8" s="29"/>
      <c r="F8" s="29"/>
    </row>
    <row r="9" spans="1:6" ht="51" customHeight="1" x14ac:dyDescent="0.2">
      <c r="A9" s="29"/>
      <c r="B9" s="29"/>
      <c r="C9" s="29"/>
      <c r="D9" s="3" t="s">
        <v>565</v>
      </c>
      <c r="E9" s="3" t="s">
        <v>566</v>
      </c>
      <c r="F9" s="3" t="s">
        <v>571</v>
      </c>
    </row>
    <row r="10" spans="1:6" x14ac:dyDescent="0.2">
      <c r="A10" s="3" t="s">
        <v>8</v>
      </c>
      <c r="B10" s="3" t="s">
        <v>10</v>
      </c>
      <c r="C10" s="3">
        <v>1</v>
      </c>
      <c r="D10" s="3">
        <v>2</v>
      </c>
      <c r="E10" s="3">
        <v>3</v>
      </c>
      <c r="F10" s="3">
        <v>4</v>
      </c>
    </row>
    <row r="11" spans="1:6" x14ac:dyDescent="0.2">
      <c r="A11" s="4">
        <v>10</v>
      </c>
      <c r="B11" s="5"/>
      <c r="C11" s="6">
        <v>3</v>
      </c>
      <c r="D11" s="6">
        <v>1.5</v>
      </c>
      <c r="E11" s="6">
        <v>10</v>
      </c>
      <c r="F11" s="6">
        <v>23.700000000000003</v>
      </c>
    </row>
    <row r="12" spans="1:6" x14ac:dyDescent="0.2">
      <c r="C12" s="2"/>
      <c r="D12" s="2"/>
      <c r="E12" s="2"/>
      <c r="F12" s="2"/>
    </row>
  </sheetData>
  <mergeCells count="4">
    <mergeCell ref="A8:A9"/>
    <mergeCell ref="B8:B9"/>
    <mergeCell ref="C8:C9"/>
    <mergeCell ref="D8:F8"/>
  </mergeCells>
  <pageMargins left="0.8" right="0.4" top="0.6" bottom="0.6" header="0.2" footer="0.2"/>
  <pageSetup paperSize="9" scale="75" fitToHeight="0" pageOrder="overThenDown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workbookViewId="0">
      <selection activeCell="J2" sqref="J2"/>
    </sheetView>
  </sheetViews>
  <sheetFormatPr defaultRowHeight="12.75" x14ac:dyDescent="0.2"/>
  <cols>
    <col min="1" max="1" width="5.7109375" style="1" customWidth="1"/>
    <col min="2" max="2" width="22.7109375" style="1" customWidth="1"/>
    <col min="3" max="3" width="15.7109375" style="1" customWidth="1"/>
    <col min="4" max="4" width="10.7109375" style="1" customWidth="1"/>
    <col min="5" max="5" width="12.7109375" style="1" customWidth="1"/>
    <col min="6" max="6" width="10.7109375" style="1" customWidth="1"/>
    <col min="7" max="7" width="12.7109375" style="1" customWidth="1"/>
    <col min="8" max="16384" width="9.140625" style="1"/>
  </cols>
  <sheetData>
    <row r="1" spans="1:7" x14ac:dyDescent="0.2">
      <c r="A1" s="1" t="s">
        <v>572</v>
      </c>
    </row>
    <row r="2" spans="1:7" x14ac:dyDescent="0.2">
      <c r="A2" s="1" t="s">
        <v>1</v>
      </c>
    </row>
    <row r="3" spans="1:7" x14ac:dyDescent="0.2">
      <c r="A3" s="1" t="s">
        <v>573</v>
      </c>
    </row>
    <row r="4" spans="1:7" x14ac:dyDescent="0.2">
      <c r="A4" s="1" t="s">
        <v>574</v>
      </c>
    </row>
    <row r="5" spans="1:7" x14ac:dyDescent="0.2">
      <c r="A5" s="1" t="s">
        <v>4</v>
      </c>
    </row>
    <row r="6" spans="1:7" x14ac:dyDescent="0.2">
      <c r="A6" s="1" t="s">
        <v>5</v>
      </c>
    </row>
    <row r="7" spans="1:7" x14ac:dyDescent="0.2">
      <c r="A7" s="1" t="s">
        <v>6</v>
      </c>
    </row>
    <row r="8" spans="1:7" ht="12.75" customHeight="1" x14ac:dyDescent="0.2">
      <c r="A8" s="28" t="s">
        <v>7</v>
      </c>
      <c r="B8" s="28" t="s">
        <v>331</v>
      </c>
      <c r="C8" s="28" t="s">
        <v>575</v>
      </c>
      <c r="D8" s="28" t="s">
        <v>576</v>
      </c>
      <c r="E8" s="29"/>
      <c r="F8" s="29"/>
      <c r="G8" s="29"/>
    </row>
    <row r="9" spans="1:7" ht="38.25" customHeight="1" x14ac:dyDescent="0.2">
      <c r="A9" s="29"/>
      <c r="B9" s="29"/>
      <c r="C9" s="29"/>
      <c r="D9" s="3" t="s">
        <v>577</v>
      </c>
      <c r="E9" s="3" t="s">
        <v>578</v>
      </c>
      <c r="F9" s="3" t="s">
        <v>579</v>
      </c>
      <c r="G9" s="3" t="s">
        <v>580</v>
      </c>
    </row>
    <row r="10" spans="1:7" x14ac:dyDescent="0.2">
      <c r="A10" s="3" t="s">
        <v>8</v>
      </c>
      <c r="B10" s="3" t="s">
        <v>10</v>
      </c>
      <c r="C10" s="3">
        <v>1</v>
      </c>
      <c r="D10" s="3">
        <v>2</v>
      </c>
      <c r="E10" s="3">
        <v>3</v>
      </c>
      <c r="F10" s="3">
        <v>4</v>
      </c>
      <c r="G10" s="3">
        <v>5</v>
      </c>
    </row>
    <row r="11" spans="1:7" x14ac:dyDescent="0.2">
      <c r="A11" s="4">
        <v>10</v>
      </c>
      <c r="B11" s="5"/>
      <c r="C11" s="6">
        <v>4636.6000000000004</v>
      </c>
      <c r="D11" s="6">
        <v>3.3000000000000003</v>
      </c>
      <c r="E11" s="6">
        <v>45.300000000000004</v>
      </c>
      <c r="F11" s="6">
        <v>13.8</v>
      </c>
      <c r="G11" s="6">
        <v>5.3000000000000007</v>
      </c>
    </row>
    <row r="12" spans="1:7" x14ac:dyDescent="0.2">
      <c r="C12" s="2"/>
      <c r="D12" s="2"/>
      <c r="E12" s="2"/>
      <c r="F12" s="2"/>
      <c r="G12" s="2"/>
    </row>
  </sheetData>
  <mergeCells count="4">
    <mergeCell ref="A8:A9"/>
    <mergeCell ref="B8:B9"/>
    <mergeCell ref="C8:C9"/>
    <mergeCell ref="D8:G8"/>
  </mergeCells>
  <pageMargins left="0.8" right="0.4" top="0.6" bottom="0.6" header="0.2" footer="0.2"/>
  <pageSetup paperSize="9" scale="75" fitToHeight="0" pageOrder="overThenDown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0"/>
  <sheetViews>
    <sheetView workbookViewId="0">
      <selection activeCell="I2" sqref="I2"/>
    </sheetView>
  </sheetViews>
  <sheetFormatPr defaultRowHeight="12.75" x14ac:dyDescent="0.2"/>
  <cols>
    <col min="1" max="1" width="5.7109375" style="1" customWidth="1"/>
    <col min="2" max="2" width="40.7109375" style="1" customWidth="1"/>
    <col min="3" max="5" width="12.7109375" style="1" customWidth="1"/>
    <col min="6" max="16384" width="9.140625" style="1"/>
  </cols>
  <sheetData>
    <row r="1" spans="1:5" x14ac:dyDescent="0.2">
      <c r="A1" s="1" t="s">
        <v>581</v>
      </c>
    </row>
    <row r="2" spans="1:5" x14ac:dyDescent="0.2">
      <c r="A2" s="1" t="s">
        <v>1</v>
      </c>
    </row>
    <row r="3" spans="1:5" x14ac:dyDescent="0.2">
      <c r="A3" s="1" t="s">
        <v>582</v>
      </c>
    </row>
    <row r="4" spans="1:5" x14ac:dyDescent="0.2">
      <c r="A4" s="1" t="s">
        <v>583</v>
      </c>
    </row>
    <row r="5" spans="1:5" x14ac:dyDescent="0.2">
      <c r="A5" s="1" t="s">
        <v>4</v>
      </c>
    </row>
    <row r="6" spans="1:5" x14ac:dyDescent="0.2">
      <c r="A6" s="1" t="s">
        <v>5</v>
      </c>
    </row>
    <row r="7" spans="1:5" x14ac:dyDescent="0.2">
      <c r="A7" s="1" t="s">
        <v>6</v>
      </c>
    </row>
    <row r="8" spans="1:5" ht="76.5" x14ac:dyDescent="0.2">
      <c r="A8" s="3" t="s">
        <v>7</v>
      </c>
      <c r="B8" s="3" t="s">
        <v>584</v>
      </c>
      <c r="C8" s="3" t="s">
        <v>585</v>
      </c>
      <c r="D8" s="3" t="s">
        <v>586</v>
      </c>
      <c r="E8" s="3" t="s">
        <v>587</v>
      </c>
    </row>
    <row r="9" spans="1:5" x14ac:dyDescent="0.2">
      <c r="A9" s="3" t="s">
        <v>8</v>
      </c>
      <c r="B9" s="3" t="s">
        <v>10</v>
      </c>
      <c r="C9" s="3">
        <v>1</v>
      </c>
      <c r="D9" s="3">
        <v>2</v>
      </c>
      <c r="E9" s="3">
        <v>3</v>
      </c>
    </row>
    <row r="10" spans="1:5" x14ac:dyDescent="0.2">
      <c r="A10" s="4">
        <v>10</v>
      </c>
      <c r="B10" s="15" t="s">
        <v>588</v>
      </c>
      <c r="C10" s="6">
        <v>82.2</v>
      </c>
      <c r="D10" s="6">
        <v>65.8</v>
      </c>
      <c r="E10" s="6">
        <v>80.100000000000009</v>
      </c>
    </row>
    <row r="11" spans="1:5" x14ac:dyDescent="0.2">
      <c r="A11" s="4">
        <v>20</v>
      </c>
      <c r="B11" s="15" t="s">
        <v>589</v>
      </c>
      <c r="C11" s="6">
        <v>93.100000000000009</v>
      </c>
      <c r="D11" s="6">
        <v>92.800000000000011</v>
      </c>
      <c r="E11" s="6">
        <v>99.7</v>
      </c>
    </row>
    <row r="12" spans="1:5" x14ac:dyDescent="0.2">
      <c r="A12" s="4">
        <v>30</v>
      </c>
      <c r="B12" s="15" t="s">
        <v>590</v>
      </c>
      <c r="C12" s="6">
        <v>81.600000000000009</v>
      </c>
      <c r="D12" s="6">
        <v>65.2</v>
      </c>
      <c r="E12" s="6">
        <v>79.900000000000006</v>
      </c>
    </row>
    <row r="13" spans="1:5" x14ac:dyDescent="0.2">
      <c r="A13" s="4">
        <v>40</v>
      </c>
      <c r="B13" s="15" t="s">
        <v>591</v>
      </c>
      <c r="C13" s="6">
        <v>75.7</v>
      </c>
      <c r="D13" s="6">
        <v>58.900000000000006</v>
      </c>
      <c r="E13" s="6">
        <v>77.7</v>
      </c>
    </row>
    <row r="14" spans="1:5" x14ac:dyDescent="0.2">
      <c r="A14" s="4">
        <v>50</v>
      </c>
      <c r="B14" s="15" t="s">
        <v>592</v>
      </c>
      <c r="C14" s="6">
        <v>84.600000000000009</v>
      </c>
      <c r="D14" s="6">
        <v>92.300000000000011</v>
      </c>
      <c r="E14" s="6">
        <v>109.10000000000001</v>
      </c>
    </row>
    <row r="15" spans="1:5" x14ac:dyDescent="0.2">
      <c r="A15" s="4">
        <v>60</v>
      </c>
      <c r="B15" s="15" t="s">
        <v>593</v>
      </c>
      <c r="C15" s="6">
        <v>82.4</v>
      </c>
      <c r="D15" s="6">
        <v>47.1</v>
      </c>
      <c r="E15" s="6">
        <v>57.1</v>
      </c>
    </row>
    <row r="16" spans="1:5" x14ac:dyDescent="0.2">
      <c r="A16" s="4">
        <v>70</v>
      </c>
      <c r="B16" s="15" t="s">
        <v>594</v>
      </c>
      <c r="C16" s="6">
        <v>73</v>
      </c>
      <c r="D16" s="6">
        <v>60.6</v>
      </c>
      <c r="E16" s="6">
        <v>82.9</v>
      </c>
    </row>
    <row r="17" spans="1:5" x14ac:dyDescent="0.2">
      <c r="A17" s="4">
        <v>80</v>
      </c>
      <c r="B17" s="15" t="s">
        <v>595</v>
      </c>
      <c r="C17" s="6">
        <v>82.600000000000009</v>
      </c>
      <c r="D17" s="6">
        <v>69.600000000000009</v>
      </c>
      <c r="E17" s="6">
        <v>84.2</v>
      </c>
    </row>
    <row r="18" spans="1:5" x14ac:dyDescent="0.2">
      <c r="A18" s="4">
        <v>90</v>
      </c>
      <c r="B18" s="15" t="s">
        <v>596</v>
      </c>
      <c r="C18" s="6"/>
      <c r="D18" s="6"/>
      <c r="E18" s="6"/>
    </row>
    <row r="19" spans="1:5" x14ac:dyDescent="0.2">
      <c r="A19" s="4">
        <v>100</v>
      </c>
      <c r="B19" s="15" t="s">
        <v>597</v>
      </c>
      <c r="C19" s="6">
        <v>78.300000000000011</v>
      </c>
      <c r="D19" s="6">
        <v>69.600000000000009</v>
      </c>
      <c r="E19" s="6">
        <v>88.9</v>
      </c>
    </row>
    <row r="20" spans="1:5" x14ac:dyDescent="0.2">
      <c r="A20" s="4">
        <v>110</v>
      </c>
      <c r="B20" s="15" t="s">
        <v>598</v>
      </c>
      <c r="C20" s="6">
        <v>79.2</v>
      </c>
      <c r="D20" s="6">
        <v>66.7</v>
      </c>
      <c r="E20" s="6">
        <v>84.2</v>
      </c>
    </row>
    <row r="21" spans="1:5" x14ac:dyDescent="0.2">
      <c r="A21" s="4">
        <v>120</v>
      </c>
      <c r="B21" s="15" t="s">
        <v>599</v>
      </c>
      <c r="C21" s="6">
        <v>85.7</v>
      </c>
      <c r="D21" s="6">
        <v>74.400000000000006</v>
      </c>
      <c r="E21" s="6">
        <v>86.7</v>
      </c>
    </row>
    <row r="22" spans="1:5" x14ac:dyDescent="0.2">
      <c r="A22" s="4">
        <v>130</v>
      </c>
      <c r="B22" s="15" t="s">
        <v>600</v>
      </c>
      <c r="C22" s="6">
        <v>71.2</v>
      </c>
      <c r="D22" s="6">
        <v>61.5</v>
      </c>
      <c r="E22" s="6">
        <v>86.5</v>
      </c>
    </row>
    <row r="23" spans="1:5" x14ac:dyDescent="0.2">
      <c r="A23" s="4">
        <v>140</v>
      </c>
      <c r="B23" s="15" t="s">
        <v>601</v>
      </c>
      <c r="C23" s="6">
        <v>80</v>
      </c>
      <c r="D23" s="6">
        <v>80</v>
      </c>
      <c r="E23" s="6">
        <v>100</v>
      </c>
    </row>
    <row r="24" spans="1:5" x14ac:dyDescent="0.2">
      <c r="A24" s="4">
        <v>150</v>
      </c>
      <c r="B24" s="15" t="s">
        <v>602</v>
      </c>
      <c r="C24" s="6">
        <v>55.6</v>
      </c>
      <c r="D24" s="6">
        <v>44.400000000000006</v>
      </c>
      <c r="E24" s="6">
        <v>80</v>
      </c>
    </row>
    <row r="25" spans="1:5" x14ac:dyDescent="0.2">
      <c r="A25" s="4">
        <v>160</v>
      </c>
      <c r="B25" s="15" t="s">
        <v>603</v>
      </c>
      <c r="C25" s="6">
        <v>81.800000000000011</v>
      </c>
      <c r="D25" s="6">
        <v>54.5</v>
      </c>
      <c r="E25" s="6">
        <v>66.7</v>
      </c>
    </row>
    <row r="26" spans="1:5" x14ac:dyDescent="0.2">
      <c r="A26" s="4">
        <v>170</v>
      </c>
      <c r="B26" s="15" t="s">
        <v>604</v>
      </c>
      <c r="C26" s="6">
        <v>100</v>
      </c>
      <c r="D26" s="6">
        <v>80</v>
      </c>
      <c r="E26" s="6">
        <v>80</v>
      </c>
    </row>
    <row r="27" spans="1:5" x14ac:dyDescent="0.2">
      <c r="A27" s="4">
        <v>180</v>
      </c>
      <c r="B27" s="15" t="s">
        <v>605</v>
      </c>
      <c r="C27" s="6">
        <v>75.400000000000006</v>
      </c>
      <c r="D27" s="6">
        <v>61.900000000000006</v>
      </c>
      <c r="E27" s="6">
        <v>82.100000000000009</v>
      </c>
    </row>
    <row r="28" spans="1:5" x14ac:dyDescent="0.2">
      <c r="A28" s="4">
        <v>190</v>
      </c>
      <c r="B28" s="15" t="s">
        <v>606</v>
      </c>
      <c r="C28" s="6">
        <v>74.100000000000009</v>
      </c>
      <c r="D28" s="6">
        <v>59.300000000000004</v>
      </c>
      <c r="E28" s="6">
        <v>80</v>
      </c>
    </row>
    <row r="29" spans="1:5" x14ac:dyDescent="0.2">
      <c r="A29" s="4">
        <v>200</v>
      </c>
      <c r="B29" s="15" t="s">
        <v>607</v>
      </c>
      <c r="C29" s="6">
        <v>85.2</v>
      </c>
      <c r="D29" s="6">
        <v>74.100000000000009</v>
      </c>
      <c r="E29" s="6">
        <v>87</v>
      </c>
    </row>
    <row r="30" spans="1:5" x14ac:dyDescent="0.2">
      <c r="A30" s="4">
        <v>210</v>
      </c>
      <c r="B30" s="15" t="s">
        <v>608</v>
      </c>
      <c r="C30" s="6">
        <v>100</v>
      </c>
      <c r="D30" s="6">
        <v>88.9</v>
      </c>
      <c r="E30" s="6">
        <v>88.9</v>
      </c>
    </row>
    <row r="31" spans="1:5" x14ac:dyDescent="0.2">
      <c r="A31" s="4">
        <v>220</v>
      </c>
      <c r="B31" s="15" t="s">
        <v>609</v>
      </c>
      <c r="C31" s="6">
        <v>65.5</v>
      </c>
      <c r="D31" s="6">
        <v>41.400000000000006</v>
      </c>
      <c r="E31" s="6">
        <v>63.2</v>
      </c>
    </row>
    <row r="32" spans="1:5" x14ac:dyDescent="0.2">
      <c r="A32" s="4">
        <v>230</v>
      </c>
      <c r="B32" s="15" t="s">
        <v>610</v>
      </c>
      <c r="C32" s="6">
        <v>50</v>
      </c>
      <c r="D32" s="6"/>
      <c r="E32" s="6"/>
    </row>
    <row r="33" spans="1:5" x14ac:dyDescent="0.2">
      <c r="A33" s="4">
        <v>240</v>
      </c>
      <c r="B33" s="15" t="s">
        <v>611</v>
      </c>
      <c r="C33" s="6">
        <v>82.300000000000011</v>
      </c>
      <c r="D33" s="6">
        <v>68.5</v>
      </c>
      <c r="E33" s="6">
        <v>83.2</v>
      </c>
    </row>
    <row r="34" spans="1:5" x14ac:dyDescent="0.2">
      <c r="A34" s="4">
        <v>250</v>
      </c>
      <c r="B34" s="15" t="s">
        <v>612</v>
      </c>
      <c r="C34" s="6">
        <v>85.4</v>
      </c>
      <c r="D34" s="6">
        <v>75</v>
      </c>
      <c r="E34" s="6">
        <v>87.800000000000011</v>
      </c>
    </row>
    <row r="35" spans="1:5" x14ac:dyDescent="0.2">
      <c r="A35" s="4">
        <v>260</v>
      </c>
      <c r="B35" s="15" t="s">
        <v>613</v>
      </c>
      <c r="C35" s="6">
        <v>77.600000000000009</v>
      </c>
      <c r="D35" s="6">
        <v>64.600000000000009</v>
      </c>
      <c r="E35" s="6">
        <v>83.2</v>
      </c>
    </row>
    <row r="36" spans="1:5" x14ac:dyDescent="0.2">
      <c r="A36" s="4">
        <v>270</v>
      </c>
      <c r="B36" s="15" t="s">
        <v>614</v>
      </c>
      <c r="C36" s="6">
        <v>61.1</v>
      </c>
      <c r="D36" s="6">
        <v>44.400000000000006</v>
      </c>
      <c r="E36" s="6">
        <v>72.7</v>
      </c>
    </row>
    <row r="37" spans="1:5" x14ac:dyDescent="0.2">
      <c r="A37" s="4">
        <v>280</v>
      </c>
      <c r="B37" s="15" t="s">
        <v>615</v>
      </c>
      <c r="C37" s="6">
        <v>100</v>
      </c>
      <c r="D37" s="6">
        <v>72.7</v>
      </c>
      <c r="E37" s="6">
        <v>72.7</v>
      </c>
    </row>
    <row r="38" spans="1:5" x14ac:dyDescent="0.2">
      <c r="A38" s="4">
        <v>290</v>
      </c>
      <c r="B38" s="15" t="s">
        <v>616</v>
      </c>
      <c r="C38" s="6">
        <v>72.7</v>
      </c>
      <c r="D38" s="6">
        <v>56.7</v>
      </c>
      <c r="E38" s="6">
        <v>78</v>
      </c>
    </row>
    <row r="39" spans="1:5" x14ac:dyDescent="0.2">
      <c r="A39" s="4">
        <v>300</v>
      </c>
      <c r="B39" s="15" t="s">
        <v>617</v>
      </c>
      <c r="C39" s="6">
        <v>86.2</v>
      </c>
      <c r="D39" s="6">
        <v>64.5</v>
      </c>
      <c r="E39" s="6">
        <v>74.900000000000006</v>
      </c>
    </row>
    <row r="40" spans="1:5" x14ac:dyDescent="0.2">
      <c r="A40" s="4">
        <v>310</v>
      </c>
      <c r="B40" s="15" t="s">
        <v>618</v>
      </c>
      <c r="C40" s="6">
        <v>65.8</v>
      </c>
      <c r="D40" s="6">
        <v>49.300000000000004</v>
      </c>
      <c r="E40" s="6">
        <v>75</v>
      </c>
    </row>
    <row r="41" spans="1:5" x14ac:dyDescent="0.2">
      <c r="A41" s="4">
        <v>320</v>
      </c>
      <c r="B41" s="15" t="s">
        <v>619</v>
      </c>
      <c r="C41" s="6">
        <v>22.700000000000003</v>
      </c>
      <c r="D41" s="6"/>
      <c r="E41" s="6"/>
    </row>
    <row r="42" spans="1:5" x14ac:dyDescent="0.2">
      <c r="A42" s="4">
        <v>330</v>
      </c>
      <c r="B42" s="15" t="s">
        <v>620</v>
      </c>
      <c r="C42" s="6">
        <v>73.100000000000009</v>
      </c>
      <c r="D42" s="6">
        <v>30.8</v>
      </c>
      <c r="E42" s="6">
        <v>42.1</v>
      </c>
    </row>
    <row r="43" spans="1:5" x14ac:dyDescent="0.2">
      <c r="A43" s="4">
        <v>340</v>
      </c>
      <c r="B43" s="15" t="s">
        <v>621</v>
      </c>
      <c r="C43" s="6">
        <v>20</v>
      </c>
      <c r="D43" s="6"/>
      <c r="E43" s="6"/>
    </row>
    <row r="44" spans="1:5" x14ac:dyDescent="0.2">
      <c r="A44" s="4">
        <v>350</v>
      </c>
      <c r="B44" s="15" t="s">
        <v>622</v>
      </c>
      <c r="C44" s="6">
        <v>81.7</v>
      </c>
      <c r="D44" s="6">
        <v>59.900000000000006</v>
      </c>
      <c r="E44" s="6">
        <v>73.400000000000006</v>
      </c>
    </row>
    <row r="45" spans="1:5" x14ac:dyDescent="0.2">
      <c r="A45" s="4">
        <v>360</v>
      </c>
      <c r="B45" s="15" t="s">
        <v>623</v>
      </c>
      <c r="C45" s="6">
        <v>79.600000000000009</v>
      </c>
      <c r="D45" s="6">
        <v>50.5</v>
      </c>
      <c r="E45" s="6">
        <v>63.400000000000006</v>
      </c>
    </row>
    <row r="46" spans="1:5" x14ac:dyDescent="0.2">
      <c r="A46" s="4">
        <v>370</v>
      </c>
      <c r="B46" s="15" t="s">
        <v>624</v>
      </c>
      <c r="C46" s="6">
        <v>86.300000000000011</v>
      </c>
      <c r="D46" s="6">
        <v>81.100000000000009</v>
      </c>
      <c r="E46" s="6">
        <v>93.9</v>
      </c>
    </row>
    <row r="47" spans="1:5" x14ac:dyDescent="0.2">
      <c r="A47" s="4">
        <v>380</v>
      </c>
      <c r="B47" s="15" t="s">
        <v>625</v>
      </c>
      <c r="C47" s="6"/>
      <c r="D47" s="6"/>
      <c r="E47" s="6"/>
    </row>
    <row r="48" spans="1:5" x14ac:dyDescent="0.2">
      <c r="A48" s="4">
        <v>390</v>
      </c>
      <c r="B48" s="15" t="s">
        <v>626</v>
      </c>
      <c r="C48" s="6">
        <v>90.2</v>
      </c>
      <c r="D48" s="6">
        <v>68.3</v>
      </c>
      <c r="E48" s="6">
        <v>75.7</v>
      </c>
    </row>
    <row r="49" spans="1:5" x14ac:dyDescent="0.2">
      <c r="A49" s="4">
        <v>400</v>
      </c>
      <c r="B49" s="15" t="s">
        <v>627</v>
      </c>
      <c r="C49" s="6"/>
      <c r="D49" s="6"/>
      <c r="E49" s="6"/>
    </row>
    <row r="50" spans="1:5" x14ac:dyDescent="0.2">
      <c r="A50" s="4">
        <v>410</v>
      </c>
      <c r="B50" s="15" t="s">
        <v>628</v>
      </c>
      <c r="C50" s="6">
        <v>80</v>
      </c>
      <c r="D50" s="6">
        <v>57.900000000000006</v>
      </c>
      <c r="E50" s="6">
        <v>72.400000000000006</v>
      </c>
    </row>
    <row r="51" spans="1:5" x14ac:dyDescent="0.2">
      <c r="A51" s="4">
        <v>420</v>
      </c>
      <c r="B51" s="15" t="s">
        <v>629</v>
      </c>
      <c r="C51" s="6">
        <v>69.8</v>
      </c>
      <c r="D51" s="6">
        <v>59.1</v>
      </c>
      <c r="E51" s="6">
        <v>84.600000000000009</v>
      </c>
    </row>
    <row r="52" spans="1:5" x14ac:dyDescent="0.2">
      <c r="A52" s="4">
        <v>430</v>
      </c>
      <c r="B52" s="15" t="s">
        <v>630</v>
      </c>
      <c r="C52" s="6">
        <v>81.100000000000009</v>
      </c>
      <c r="D52" s="6">
        <v>59.800000000000004</v>
      </c>
      <c r="E52" s="6">
        <v>73.8</v>
      </c>
    </row>
    <row r="53" spans="1:5" x14ac:dyDescent="0.2">
      <c r="A53" s="4">
        <v>440</v>
      </c>
      <c r="B53" s="15" t="s">
        <v>631</v>
      </c>
      <c r="C53" s="6">
        <v>89.4</v>
      </c>
      <c r="D53" s="6">
        <v>69.900000000000006</v>
      </c>
      <c r="E53" s="6">
        <v>78.2</v>
      </c>
    </row>
    <row r="54" spans="1:5" x14ac:dyDescent="0.2">
      <c r="A54" s="4">
        <v>450</v>
      </c>
      <c r="B54" s="15" t="s">
        <v>632</v>
      </c>
      <c r="C54" s="6">
        <v>100</v>
      </c>
      <c r="D54" s="6">
        <v>100</v>
      </c>
      <c r="E54" s="6">
        <v>100</v>
      </c>
    </row>
    <row r="55" spans="1:5" x14ac:dyDescent="0.2">
      <c r="A55" s="4">
        <v>460</v>
      </c>
      <c r="B55" s="15" t="s">
        <v>633</v>
      </c>
      <c r="C55" s="6">
        <v>100</v>
      </c>
      <c r="D55" s="6">
        <v>76.7</v>
      </c>
      <c r="E55" s="6">
        <v>76.7</v>
      </c>
    </row>
    <row r="56" spans="1:5" x14ac:dyDescent="0.2">
      <c r="A56" s="4">
        <v>470</v>
      </c>
      <c r="B56" s="15" t="s">
        <v>634</v>
      </c>
      <c r="C56" s="6">
        <v>91.5</v>
      </c>
      <c r="D56" s="6">
        <v>94.100000000000009</v>
      </c>
      <c r="E56" s="6">
        <v>102.80000000000001</v>
      </c>
    </row>
    <row r="57" spans="1:5" x14ac:dyDescent="0.2">
      <c r="A57" s="4">
        <v>480</v>
      </c>
      <c r="B57" s="15" t="s">
        <v>635</v>
      </c>
      <c r="C57" s="6">
        <v>91.7</v>
      </c>
      <c r="D57" s="6">
        <v>86.300000000000011</v>
      </c>
      <c r="E57" s="6">
        <v>94.100000000000009</v>
      </c>
    </row>
    <row r="58" spans="1:5" x14ac:dyDescent="0.2">
      <c r="A58" s="4">
        <v>490</v>
      </c>
      <c r="B58" s="15" t="s">
        <v>636</v>
      </c>
      <c r="C58" s="6">
        <v>88.800000000000011</v>
      </c>
      <c r="D58" s="6">
        <v>72.600000000000009</v>
      </c>
      <c r="E58" s="6">
        <v>81.7</v>
      </c>
    </row>
    <row r="59" spans="1:5" ht="25.5" x14ac:dyDescent="0.2">
      <c r="A59" s="4">
        <v>500</v>
      </c>
      <c r="B59" s="15" t="s">
        <v>637</v>
      </c>
      <c r="C59" s="6">
        <v>66.7</v>
      </c>
      <c r="D59" s="6">
        <v>59.300000000000004</v>
      </c>
      <c r="E59" s="6">
        <v>88.9</v>
      </c>
    </row>
    <row r="60" spans="1:5" x14ac:dyDescent="0.2">
      <c r="A60" s="4">
        <v>510</v>
      </c>
      <c r="B60" s="15" t="s">
        <v>638</v>
      </c>
      <c r="C60" s="6">
        <v>80.400000000000006</v>
      </c>
      <c r="D60" s="6">
        <v>63.400000000000006</v>
      </c>
      <c r="E60" s="6">
        <v>78.900000000000006</v>
      </c>
    </row>
    <row r="61" spans="1:5" x14ac:dyDescent="0.2">
      <c r="A61" s="4">
        <v>520</v>
      </c>
      <c r="B61" s="15" t="s">
        <v>639</v>
      </c>
      <c r="C61" s="6">
        <v>80.300000000000011</v>
      </c>
      <c r="D61" s="6">
        <v>64</v>
      </c>
      <c r="E61" s="6">
        <v>79.800000000000011</v>
      </c>
    </row>
    <row r="62" spans="1:5" x14ac:dyDescent="0.2">
      <c r="A62" s="4">
        <v>530</v>
      </c>
      <c r="B62" s="15" t="s">
        <v>640</v>
      </c>
      <c r="C62" s="6">
        <v>80.800000000000011</v>
      </c>
      <c r="D62" s="6">
        <v>63.800000000000004</v>
      </c>
      <c r="E62" s="6">
        <v>79</v>
      </c>
    </row>
    <row r="63" spans="1:5" x14ac:dyDescent="0.2">
      <c r="A63" s="4">
        <v>540</v>
      </c>
      <c r="B63" s="15" t="s">
        <v>641</v>
      </c>
      <c r="C63" s="6">
        <v>90.100000000000009</v>
      </c>
      <c r="D63" s="6">
        <v>64.100000000000009</v>
      </c>
      <c r="E63" s="6">
        <v>71.2</v>
      </c>
    </row>
    <row r="64" spans="1:5" x14ac:dyDescent="0.2">
      <c r="A64" s="4">
        <v>550</v>
      </c>
      <c r="B64" s="15" t="s">
        <v>642</v>
      </c>
      <c r="C64" s="6">
        <v>76.600000000000009</v>
      </c>
      <c r="D64" s="6">
        <v>67.7</v>
      </c>
      <c r="E64" s="6">
        <v>88.4</v>
      </c>
    </row>
    <row r="65" spans="1:5" x14ac:dyDescent="0.2">
      <c r="A65" s="4">
        <v>560</v>
      </c>
      <c r="B65" s="15" t="s">
        <v>643</v>
      </c>
      <c r="C65" s="6">
        <v>64.600000000000009</v>
      </c>
      <c r="D65" s="6">
        <v>55.7</v>
      </c>
      <c r="E65" s="6">
        <v>86.300000000000011</v>
      </c>
    </row>
    <row r="66" spans="1:5" x14ac:dyDescent="0.2">
      <c r="A66" s="4">
        <v>570</v>
      </c>
      <c r="B66" s="15" t="s">
        <v>644</v>
      </c>
      <c r="C66" s="6">
        <v>81.5</v>
      </c>
      <c r="D66" s="6">
        <v>70.600000000000009</v>
      </c>
      <c r="E66" s="6">
        <v>86.600000000000009</v>
      </c>
    </row>
    <row r="67" spans="1:5" x14ac:dyDescent="0.2">
      <c r="A67" s="4">
        <v>580</v>
      </c>
      <c r="B67" s="15" t="s">
        <v>645</v>
      </c>
      <c r="C67" s="6">
        <v>88.2</v>
      </c>
      <c r="D67" s="6">
        <v>64.7</v>
      </c>
      <c r="E67" s="6">
        <v>73.3</v>
      </c>
    </row>
    <row r="68" spans="1:5" x14ac:dyDescent="0.2">
      <c r="A68" s="4">
        <v>590</v>
      </c>
      <c r="B68" s="15" t="s">
        <v>646</v>
      </c>
      <c r="C68" s="6">
        <v>77.5</v>
      </c>
      <c r="D68" s="6">
        <v>53.900000000000006</v>
      </c>
      <c r="E68" s="6">
        <v>69.5</v>
      </c>
    </row>
    <row r="69" spans="1:5" x14ac:dyDescent="0.2">
      <c r="A69" s="4">
        <v>600</v>
      </c>
      <c r="B69" s="15" t="s">
        <v>647</v>
      </c>
      <c r="C69" s="6">
        <v>77.100000000000009</v>
      </c>
      <c r="D69" s="6">
        <v>58.300000000000004</v>
      </c>
      <c r="E69" s="6">
        <v>75.7</v>
      </c>
    </row>
    <row r="70" spans="1:5" x14ac:dyDescent="0.2">
      <c r="A70" s="4">
        <v>610</v>
      </c>
      <c r="B70" s="15" t="s">
        <v>648</v>
      </c>
      <c r="C70" s="6">
        <v>85.2</v>
      </c>
      <c r="D70" s="6">
        <v>74.900000000000006</v>
      </c>
      <c r="E70" s="6">
        <v>87.9</v>
      </c>
    </row>
    <row r="71" spans="1:5" x14ac:dyDescent="0.2">
      <c r="A71" s="4">
        <v>620</v>
      </c>
      <c r="B71" s="15" t="s">
        <v>649</v>
      </c>
      <c r="C71" s="6">
        <v>88.600000000000009</v>
      </c>
      <c r="D71" s="6">
        <v>75.8</v>
      </c>
      <c r="E71" s="6">
        <v>85.5</v>
      </c>
    </row>
    <row r="72" spans="1:5" x14ac:dyDescent="0.2">
      <c r="A72" s="4">
        <v>630</v>
      </c>
      <c r="B72" s="15" t="s">
        <v>650</v>
      </c>
      <c r="C72" s="6">
        <v>57.900000000000006</v>
      </c>
      <c r="D72" s="6">
        <v>21.1</v>
      </c>
      <c r="E72" s="6">
        <v>36.4</v>
      </c>
    </row>
    <row r="73" spans="1:5" x14ac:dyDescent="0.2">
      <c r="A73" s="4">
        <v>640</v>
      </c>
      <c r="B73" s="15" t="s">
        <v>651</v>
      </c>
      <c r="C73" s="6">
        <v>88.4</v>
      </c>
      <c r="D73" s="6">
        <v>61.900000000000006</v>
      </c>
      <c r="E73" s="6">
        <v>70</v>
      </c>
    </row>
    <row r="74" spans="1:5" x14ac:dyDescent="0.2">
      <c r="A74" s="4">
        <v>650</v>
      </c>
      <c r="B74" s="15" t="s">
        <v>652</v>
      </c>
      <c r="C74" s="6">
        <v>81.400000000000006</v>
      </c>
      <c r="D74" s="6">
        <v>62.900000000000006</v>
      </c>
      <c r="E74" s="6">
        <v>77.2</v>
      </c>
    </row>
    <row r="75" spans="1:5" x14ac:dyDescent="0.2">
      <c r="A75" s="4">
        <v>660</v>
      </c>
      <c r="B75" s="15" t="s">
        <v>653</v>
      </c>
      <c r="C75" s="6">
        <v>74.900000000000006</v>
      </c>
      <c r="D75" s="6">
        <v>50.800000000000004</v>
      </c>
      <c r="E75" s="6">
        <v>67.8</v>
      </c>
    </row>
    <row r="76" spans="1:5" x14ac:dyDescent="0.2">
      <c r="A76" s="4">
        <v>670</v>
      </c>
      <c r="B76" s="15" t="s">
        <v>654</v>
      </c>
      <c r="C76" s="6">
        <v>34.6</v>
      </c>
      <c r="D76" s="6">
        <v>30.8</v>
      </c>
      <c r="E76" s="6">
        <v>88.9</v>
      </c>
    </row>
    <row r="77" spans="1:5" x14ac:dyDescent="0.2">
      <c r="A77" s="4">
        <v>680</v>
      </c>
      <c r="B77" s="15" t="s">
        <v>655</v>
      </c>
      <c r="C77" s="6"/>
      <c r="D77" s="6"/>
      <c r="E77" s="6"/>
    </row>
    <row r="78" spans="1:5" x14ac:dyDescent="0.2">
      <c r="A78" s="4">
        <v>690</v>
      </c>
      <c r="B78" s="15" t="s">
        <v>656</v>
      </c>
      <c r="C78" s="6"/>
      <c r="D78" s="6"/>
      <c r="E78" s="6"/>
    </row>
    <row r="79" spans="1:5" x14ac:dyDescent="0.2">
      <c r="A79" s="4">
        <v>700</v>
      </c>
      <c r="B79" s="15" t="s">
        <v>657</v>
      </c>
      <c r="C79" s="6">
        <v>84.9</v>
      </c>
      <c r="D79" s="6">
        <v>76.2</v>
      </c>
      <c r="E79" s="6">
        <v>89.800000000000011</v>
      </c>
    </row>
    <row r="80" spans="1:5" x14ac:dyDescent="0.2">
      <c r="A80" s="4">
        <v>710</v>
      </c>
      <c r="B80" s="15" t="s">
        <v>658</v>
      </c>
      <c r="C80" s="6">
        <v>90.9</v>
      </c>
      <c r="D80" s="6">
        <v>36.4</v>
      </c>
      <c r="E80" s="6">
        <v>40</v>
      </c>
    </row>
    <row r="81" spans="1:5" x14ac:dyDescent="0.2">
      <c r="A81" s="4">
        <v>720</v>
      </c>
      <c r="B81" s="15" t="s">
        <v>659</v>
      </c>
      <c r="C81" s="6">
        <v>72.100000000000009</v>
      </c>
      <c r="D81" s="6">
        <v>45.1</v>
      </c>
      <c r="E81" s="6">
        <v>62.6</v>
      </c>
    </row>
    <row r="82" spans="1:5" x14ac:dyDescent="0.2">
      <c r="A82" s="4">
        <v>730</v>
      </c>
      <c r="B82" s="15" t="s">
        <v>660</v>
      </c>
      <c r="C82" s="6">
        <v>100</v>
      </c>
      <c r="D82" s="6"/>
      <c r="E82" s="6"/>
    </row>
    <row r="83" spans="1:5" x14ac:dyDescent="0.2">
      <c r="A83" s="4">
        <v>740</v>
      </c>
      <c r="B83" s="15" t="s">
        <v>661</v>
      </c>
      <c r="C83" s="6">
        <v>82.600000000000009</v>
      </c>
      <c r="D83" s="6">
        <v>30.3</v>
      </c>
      <c r="E83" s="6">
        <v>36.700000000000003</v>
      </c>
    </row>
    <row r="84" spans="1:5" x14ac:dyDescent="0.2">
      <c r="A84" s="4">
        <v>750</v>
      </c>
      <c r="B84" s="15" t="s">
        <v>662</v>
      </c>
      <c r="C84" s="6">
        <v>94.4</v>
      </c>
      <c r="D84" s="6">
        <v>74.100000000000009</v>
      </c>
      <c r="E84" s="6">
        <v>78.400000000000006</v>
      </c>
    </row>
    <row r="85" spans="1:5" x14ac:dyDescent="0.2">
      <c r="A85" s="4">
        <v>760</v>
      </c>
      <c r="B85" s="15" t="s">
        <v>663</v>
      </c>
      <c r="C85" s="6"/>
      <c r="D85" s="6"/>
      <c r="E85" s="6"/>
    </row>
    <row r="86" spans="1:5" x14ac:dyDescent="0.2">
      <c r="A86" s="4">
        <v>770</v>
      </c>
      <c r="B86" s="15" t="s">
        <v>664</v>
      </c>
      <c r="C86" s="6">
        <v>82.4</v>
      </c>
      <c r="D86" s="6">
        <v>18.8</v>
      </c>
      <c r="E86" s="6">
        <v>22.8</v>
      </c>
    </row>
    <row r="87" spans="1:5" x14ac:dyDescent="0.2">
      <c r="A87" s="4">
        <v>780</v>
      </c>
      <c r="B87" s="15" t="s">
        <v>665</v>
      </c>
      <c r="C87" s="6">
        <v>100</v>
      </c>
      <c r="D87" s="6"/>
      <c r="E87" s="6"/>
    </row>
    <row r="88" spans="1:5" x14ac:dyDescent="0.2">
      <c r="A88" s="4">
        <v>790</v>
      </c>
      <c r="B88" s="15" t="s">
        <v>666</v>
      </c>
      <c r="C88" s="6">
        <v>90.9</v>
      </c>
      <c r="D88" s="6">
        <v>72.7</v>
      </c>
      <c r="E88" s="6">
        <v>80</v>
      </c>
    </row>
    <row r="89" spans="1:5" x14ac:dyDescent="0.2">
      <c r="A89" s="4">
        <v>800</v>
      </c>
      <c r="B89" s="15" t="s">
        <v>667</v>
      </c>
      <c r="C89" s="6">
        <v>75</v>
      </c>
      <c r="D89" s="6">
        <v>50</v>
      </c>
      <c r="E89" s="6">
        <v>66.7</v>
      </c>
    </row>
    <row r="90" spans="1:5" x14ac:dyDescent="0.2">
      <c r="A90" s="4">
        <v>810</v>
      </c>
      <c r="B90" s="15" t="s">
        <v>668</v>
      </c>
      <c r="C90" s="6">
        <v>100</v>
      </c>
      <c r="D90" s="6">
        <v>66.7</v>
      </c>
      <c r="E90" s="6">
        <v>66.7</v>
      </c>
    </row>
    <row r="91" spans="1:5" x14ac:dyDescent="0.2">
      <c r="A91" s="4">
        <v>820</v>
      </c>
      <c r="B91" s="15" t="s">
        <v>669</v>
      </c>
      <c r="C91" s="6">
        <v>79.400000000000006</v>
      </c>
      <c r="D91" s="6">
        <v>57.1</v>
      </c>
      <c r="E91" s="6">
        <v>72</v>
      </c>
    </row>
    <row r="92" spans="1:5" x14ac:dyDescent="0.2">
      <c r="A92" s="4">
        <v>830</v>
      </c>
      <c r="B92" s="15" t="s">
        <v>670</v>
      </c>
      <c r="C92" s="6">
        <v>78</v>
      </c>
      <c r="D92" s="6">
        <v>59.1</v>
      </c>
      <c r="E92" s="6">
        <v>75.8</v>
      </c>
    </row>
    <row r="93" spans="1:5" x14ac:dyDescent="0.2">
      <c r="A93" s="4">
        <v>840</v>
      </c>
      <c r="B93" s="15" t="s">
        <v>671</v>
      </c>
      <c r="C93" s="6">
        <v>82.100000000000009</v>
      </c>
      <c r="D93" s="6">
        <v>32.200000000000003</v>
      </c>
      <c r="E93" s="6">
        <v>39.200000000000003</v>
      </c>
    </row>
    <row r="94" spans="1:5" x14ac:dyDescent="0.2">
      <c r="A94" s="4">
        <v>850</v>
      </c>
      <c r="B94" s="15" t="s">
        <v>672</v>
      </c>
      <c r="C94" s="6"/>
      <c r="D94" s="6"/>
      <c r="E94" s="6"/>
    </row>
    <row r="95" spans="1:5" x14ac:dyDescent="0.2">
      <c r="A95" s="4">
        <v>860</v>
      </c>
      <c r="B95" s="15" t="s">
        <v>673</v>
      </c>
      <c r="C95" s="6">
        <v>100</v>
      </c>
      <c r="D95" s="6">
        <v>200</v>
      </c>
      <c r="E95" s="6">
        <v>200</v>
      </c>
    </row>
    <row r="96" spans="1:5" x14ac:dyDescent="0.2">
      <c r="A96" s="4">
        <v>870</v>
      </c>
      <c r="B96" s="15" t="s">
        <v>674</v>
      </c>
      <c r="C96" s="6">
        <v>95.7</v>
      </c>
      <c r="D96" s="6">
        <v>69.600000000000009</v>
      </c>
      <c r="E96" s="6">
        <v>72.7</v>
      </c>
    </row>
    <row r="97" spans="1:5" x14ac:dyDescent="0.2">
      <c r="A97" s="4">
        <v>880</v>
      </c>
      <c r="B97" s="15" t="s">
        <v>675</v>
      </c>
      <c r="C97" s="6">
        <v>68.400000000000006</v>
      </c>
      <c r="D97" s="6">
        <v>29.400000000000002</v>
      </c>
      <c r="E97" s="6">
        <v>43</v>
      </c>
    </row>
    <row r="98" spans="1:5" x14ac:dyDescent="0.2">
      <c r="A98" s="4">
        <v>890</v>
      </c>
      <c r="B98" s="15" t="s">
        <v>676</v>
      </c>
      <c r="C98" s="6">
        <v>74.7</v>
      </c>
      <c r="D98" s="6">
        <v>50.5</v>
      </c>
      <c r="E98" s="6">
        <v>67.600000000000009</v>
      </c>
    </row>
    <row r="99" spans="1:5" x14ac:dyDescent="0.2">
      <c r="A99" s="4">
        <v>900</v>
      </c>
      <c r="B99" s="15" t="s">
        <v>677</v>
      </c>
      <c r="C99" s="6">
        <v>81.800000000000011</v>
      </c>
      <c r="D99" s="6">
        <v>81.800000000000011</v>
      </c>
      <c r="E99" s="6">
        <v>100</v>
      </c>
    </row>
    <row r="100" spans="1:5" x14ac:dyDescent="0.2">
      <c r="A100" s="4">
        <v>910</v>
      </c>
      <c r="B100" s="15" t="s">
        <v>498</v>
      </c>
      <c r="C100" s="6">
        <v>100</v>
      </c>
      <c r="D100" s="6">
        <v>100</v>
      </c>
      <c r="E100" s="6">
        <v>100</v>
      </c>
    </row>
    <row r="101" spans="1:5" x14ac:dyDescent="0.2">
      <c r="A101" s="4">
        <v>920</v>
      </c>
      <c r="B101" s="15" t="s">
        <v>678</v>
      </c>
      <c r="C101" s="6">
        <v>86.600000000000009</v>
      </c>
      <c r="D101" s="6">
        <v>85.100000000000009</v>
      </c>
      <c r="E101" s="6">
        <v>98.300000000000011</v>
      </c>
    </row>
    <row r="102" spans="1:5" x14ac:dyDescent="0.2">
      <c r="A102" s="4">
        <v>930</v>
      </c>
      <c r="B102" s="15" t="s">
        <v>679</v>
      </c>
      <c r="C102" s="6">
        <v>94.5</v>
      </c>
      <c r="D102" s="6">
        <v>109.10000000000001</v>
      </c>
      <c r="E102" s="6">
        <v>115.4</v>
      </c>
    </row>
    <row r="103" spans="1:5" x14ac:dyDescent="0.2">
      <c r="A103" s="4">
        <v>940</v>
      </c>
      <c r="B103" s="15" t="s">
        <v>680</v>
      </c>
      <c r="C103" s="6">
        <v>90.4</v>
      </c>
      <c r="D103" s="6">
        <v>81.800000000000011</v>
      </c>
      <c r="E103" s="6">
        <v>90.5</v>
      </c>
    </row>
    <row r="104" spans="1:5" ht="25.5" x14ac:dyDescent="0.2">
      <c r="A104" s="4">
        <v>950</v>
      </c>
      <c r="B104" s="15" t="s">
        <v>681</v>
      </c>
      <c r="C104" s="6">
        <v>90.600000000000009</v>
      </c>
      <c r="D104" s="6">
        <v>82.2</v>
      </c>
      <c r="E104" s="6">
        <v>90.7</v>
      </c>
    </row>
    <row r="105" spans="1:5" x14ac:dyDescent="0.2">
      <c r="A105" s="4">
        <v>960</v>
      </c>
      <c r="B105" s="15" t="s">
        <v>682</v>
      </c>
      <c r="C105" s="6">
        <v>91.4</v>
      </c>
      <c r="D105" s="6">
        <v>83.600000000000009</v>
      </c>
      <c r="E105" s="6">
        <v>91.5</v>
      </c>
    </row>
    <row r="106" spans="1:5" x14ac:dyDescent="0.2">
      <c r="A106" s="4">
        <v>970</v>
      </c>
      <c r="B106" s="15" t="s">
        <v>683</v>
      </c>
      <c r="C106" s="6">
        <v>86.300000000000011</v>
      </c>
      <c r="D106" s="6">
        <v>75</v>
      </c>
      <c r="E106" s="6">
        <v>86.9</v>
      </c>
    </row>
    <row r="107" spans="1:5" x14ac:dyDescent="0.2">
      <c r="A107" s="4">
        <v>980</v>
      </c>
      <c r="B107" s="15" t="s">
        <v>684</v>
      </c>
      <c r="C107" s="6">
        <v>100</v>
      </c>
      <c r="D107" s="6">
        <v>107.7</v>
      </c>
      <c r="E107" s="6">
        <v>107.7</v>
      </c>
    </row>
    <row r="108" spans="1:5" x14ac:dyDescent="0.2">
      <c r="A108" s="4">
        <v>990</v>
      </c>
      <c r="B108" s="15" t="s">
        <v>685</v>
      </c>
      <c r="C108" s="6">
        <v>88.100000000000009</v>
      </c>
      <c r="D108" s="6">
        <v>119.4</v>
      </c>
      <c r="E108" s="6">
        <v>135.6</v>
      </c>
    </row>
    <row r="109" spans="1:5" x14ac:dyDescent="0.2">
      <c r="A109" s="4">
        <v>1000</v>
      </c>
      <c r="B109" s="15" t="s">
        <v>686</v>
      </c>
      <c r="C109" s="6">
        <v>89.9</v>
      </c>
      <c r="D109" s="6">
        <v>76.100000000000009</v>
      </c>
      <c r="E109" s="6">
        <v>84.7</v>
      </c>
    </row>
    <row r="110" spans="1:5" x14ac:dyDescent="0.2">
      <c r="A110" s="4">
        <v>1010</v>
      </c>
      <c r="B110" s="15" t="s">
        <v>687</v>
      </c>
      <c r="C110" s="6">
        <v>88</v>
      </c>
      <c r="D110" s="6">
        <v>72.600000000000009</v>
      </c>
      <c r="E110" s="6">
        <v>82.5</v>
      </c>
    </row>
    <row r="111" spans="1:5" x14ac:dyDescent="0.2">
      <c r="A111" s="4">
        <v>1020</v>
      </c>
      <c r="B111" s="15" t="s">
        <v>688</v>
      </c>
      <c r="C111" s="6">
        <v>88.300000000000011</v>
      </c>
      <c r="D111" s="6">
        <v>81.800000000000011</v>
      </c>
      <c r="E111" s="6">
        <v>92.600000000000009</v>
      </c>
    </row>
    <row r="112" spans="1:5" x14ac:dyDescent="0.2">
      <c r="A112" s="4">
        <v>1030</v>
      </c>
      <c r="B112" s="15" t="s">
        <v>689</v>
      </c>
      <c r="C112" s="6">
        <v>89</v>
      </c>
      <c r="D112" s="6">
        <v>84.4</v>
      </c>
      <c r="E112" s="6">
        <v>94.9</v>
      </c>
    </row>
    <row r="113" spans="1:5" x14ac:dyDescent="0.2">
      <c r="A113" s="4">
        <v>1040</v>
      </c>
      <c r="B113" s="15" t="s">
        <v>690</v>
      </c>
      <c r="C113" s="6">
        <v>91.7</v>
      </c>
      <c r="D113" s="6">
        <v>82.600000000000009</v>
      </c>
      <c r="E113" s="6">
        <v>90.100000000000009</v>
      </c>
    </row>
    <row r="114" spans="1:5" x14ac:dyDescent="0.2">
      <c r="A114" s="4">
        <v>1050</v>
      </c>
      <c r="B114" s="15" t="s">
        <v>691</v>
      </c>
      <c r="C114" s="6">
        <v>82.100000000000009</v>
      </c>
      <c r="D114" s="6">
        <v>71.600000000000009</v>
      </c>
      <c r="E114" s="6">
        <v>87.2</v>
      </c>
    </row>
    <row r="115" spans="1:5" x14ac:dyDescent="0.2">
      <c r="A115" s="4">
        <v>1060</v>
      </c>
      <c r="B115" s="15" t="s">
        <v>692</v>
      </c>
      <c r="C115" s="6">
        <v>82</v>
      </c>
      <c r="D115" s="6">
        <v>57.7</v>
      </c>
      <c r="E115" s="6">
        <v>70.3</v>
      </c>
    </row>
    <row r="116" spans="1:5" x14ac:dyDescent="0.2">
      <c r="A116" s="4">
        <v>1070</v>
      </c>
      <c r="B116" s="15" t="s">
        <v>693</v>
      </c>
      <c r="C116" s="6">
        <v>68</v>
      </c>
      <c r="D116" s="6">
        <v>58.7</v>
      </c>
      <c r="E116" s="6">
        <v>86.300000000000011</v>
      </c>
    </row>
    <row r="117" spans="1:5" x14ac:dyDescent="0.2">
      <c r="A117" s="4">
        <v>1080</v>
      </c>
      <c r="B117" s="15" t="s">
        <v>694</v>
      </c>
      <c r="C117" s="6">
        <v>93.800000000000011</v>
      </c>
      <c r="D117" s="6">
        <v>90.9</v>
      </c>
      <c r="E117" s="6">
        <v>96.9</v>
      </c>
    </row>
    <row r="118" spans="1:5" x14ac:dyDescent="0.2">
      <c r="A118" s="4">
        <v>1090</v>
      </c>
      <c r="B118" s="15" t="s">
        <v>695</v>
      </c>
      <c r="C118" s="6">
        <v>92.4</v>
      </c>
      <c r="D118" s="6">
        <v>86.2</v>
      </c>
      <c r="E118" s="6">
        <v>93.2</v>
      </c>
    </row>
    <row r="119" spans="1:5" ht="25.5" x14ac:dyDescent="0.2">
      <c r="A119" s="4">
        <v>1100</v>
      </c>
      <c r="B119" s="15" t="s">
        <v>696</v>
      </c>
      <c r="C119" s="6">
        <v>89.9</v>
      </c>
      <c r="D119" s="6">
        <v>81.400000000000006</v>
      </c>
      <c r="E119" s="6">
        <v>90.600000000000009</v>
      </c>
    </row>
    <row r="120" spans="1:5" ht="25.5" x14ac:dyDescent="0.2">
      <c r="A120" s="4">
        <v>1110</v>
      </c>
      <c r="B120" s="15" t="s">
        <v>697</v>
      </c>
      <c r="C120" s="6">
        <v>89</v>
      </c>
      <c r="D120" s="6">
        <v>84.5</v>
      </c>
      <c r="E120" s="6">
        <v>95</v>
      </c>
    </row>
    <row r="121" spans="1:5" x14ac:dyDescent="0.2">
      <c r="A121" s="4">
        <v>1120</v>
      </c>
      <c r="B121" s="15" t="s">
        <v>698</v>
      </c>
      <c r="C121" s="6">
        <v>85.5</v>
      </c>
      <c r="D121" s="6">
        <v>79.5</v>
      </c>
      <c r="E121" s="6">
        <v>93</v>
      </c>
    </row>
    <row r="122" spans="1:5" x14ac:dyDescent="0.2">
      <c r="A122" s="4">
        <v>1130</v>
      </c>
      <c r="B122" s="15" t="s">
        <v>699</v>
      </c>
      <c r="C122" s="6">
        <v>82.600000000000009</v>
      </c>
      <c r="D122" s="6">
        <v>95.7</v>
      </c>
      <c r="E122" s="6">
        <v>115.80000000000001</v>
      </c>
    </row>
    <row r="123" spans="1:5" x14ac:dyDescent="0.2">
      <c r="A123" s="4">
        <v>1140</v>
      </c>
      <c r="B123" s="15" t="s">
        <v>700</v>
      </c>
      <c r="C123" s="6">
        <v>90.600000000000009</v>
      </c>
      <c r="D123" s="6">
        <v>80.5</v>
      </c>
      <c r="E123" s="6">
        <v>88.9</v>
      </c>
    </row>
    <row r="124" spans="1:5" x14ac:dyDescent="0.2">
      <c r="A124" s="4">
        <v>1150</v>
      </c>
      <c r="B124" s="15" t="s">
        <v>701</v>
      </c>
      <c r="C124" s="6">
        <v>81</v>
      </c>
      <c r="D124" s="6">
        <v>84.100000000000009</v>
      </c>
      <c r="E124" s="6">
        <v>103.80000000000001</v>
      </c>
    </row>
    <row r="125" spans="1:5" x14ac:dyDescent="0.2">
      <c r="A125" s="4">
        <v>1160</v>
      </c>
      <c r="B125" s="5"/>
      <c r="C125" s="6">
        <v>92.7</v>
      </c>
      <c r="D125" s="6">
        <v>101.80000000000001</v>
      </c>
      <c r="E125" s="6">
        <v>109.80000000000001</v>
      </c>
    </row>
    <row r="126" spans="1:5" x14ac:dyDescent="0.2">
      <c r="A126" s="4">
        <v>1170</v>
      </c>
      <c r="B126" s="5"/>
      <c r="C126" s="6">
        <v>94.7</v>
      </c>
      <c r="D126" s="6">
        <v>94.7</v>
      </c>
      <c r="E126" s="6">
        <v>100</v>
      </c>
    </row>
    <row r="127" spans="1:5" x14ac:dyDescent="0.2">
      <c r="A127" s="4">
        <v>1180</v>
      </c>
      <c r="B127" s="5"/>
      <c r="C127" s="6">
        <v>100</v>
      </c>
      <c r="D127" s="6">
        <v>85.7</v>
      </c>
      <c r="E127" s="6">
        <v>85.7</v>
      </c>
    </row>
    <row r="128" spans="1:5" x14ac:dyDescent="0.2">
      <c r="A128" s="4">
        <v>1190</v>
      </c>
      <c r="B128" s="5"/>
      <c r="C128" s="6"/>
      <c r="D128" s="6"/>
      <c r="E128" s="6"/>
    </row>
    <row r="129" spans="1:5" x14ac:dyDescent="0.2">
      <c r="A129" s="4">
        <v>1200</v>
      </c>
      <c r="B129" s="5"/>
      <c r="C129" s="6"/>
      <c r="D129" s="6"/>
      <c r="E129" s="6"/>
    </row>
    <row r="130" spans="1:5" x14ac:dyDescent="0.2">
      <c r="C130" s="2"/>
      <c r="D130" s="2"/>
      <c r="E130" s="2"/>
    </row>
  </sheetData>
  <pageMargins left="0.8" right="0.4" top="0.6" bottom="0.6" header="0.2" footer="0.2"/>
  <pageSetup paperSize="9" scale="68" fitToHeight="0" pageOrder="overThenDown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workbookViewId="0">
      <selection activeCell="K2" sqref="K2"/>
    </sheetView>
  </sheetViews>
  <sheetFormatPr defaultRowHeight="12.75" x14ac:dyDescent="0.2"/>
  <cols>
    <col min="1" max="1" width="5.7109375" style="1" customWidth="1"/>
    <col min="2" max="2" width="22.7109375" style="1" customWidth="1"/>
    <col min="3" max="6" width="10.7109375" style="1" customWidth="1"/>
    <col min="7" max="7" width="12.7109375" style="1" customWidth="1"/>
    <col min="8" max="16384" width="9.140625" style="1"/>
  </cols>
  <sheetData>
    <row r="1" spans="1:7" x14ac:dyDescent="0.2">
      <c r="A1" s="1" t="s">
        <v>702</v>
      </c>
    </row>
    <row r="2" spans="1:7" x14ac:dyDescent="0.2">
      <c r="A2" s="1" t="s">
        <v>1</v>
      </c>
    </row>
    <row r="3" spans="1:7" x14ac:dyDescent="0.2">
      <c r="A3" s="1" t="s">
        <v>703</v>
      </c>
    </row>
    <row r="4" spans="1:7" x14ac:dyDescent="0.2">
      <c r="A4" s="1" t="s">
        <v>704</v>
      </c>
    </row>
    <row r="5" spans="1:7" x14ac:dyDescent="0.2">
      <c r="A5" s="1" t="s">
        <v>4</v>
      </c>
    </row>
    <row r="6" spans="1:7" x14ac:dyDescent="0.2">
      <c r="A6" s="1" t="s">
        <v>5</v>
      </c>
    </row>
    <row r="7" spans="1:7" x14ac:dyDescent="0.2">
      <c r="A7" s="1" t="s">
        <v>6</v>
      </c>
    </row>
    <row r="8" spans="1:7" ht="12.75" customHeight="1" x14ac:dyDescent="0.2">
      <c r="A8" s="28" t="s">
        <v>7</v>
      </c>
      <c r="B8" s="28" t="s">
        <v>9</v>
      </c>
      <c r="C8" s="28" t="s">
        <v>705</v>
      </c>
      <c r="D8" s="28" t="s">
        <v>706</v>
      </c>
      <c r="E8" s="28" t="s">
        <v>707</v>
      </c>
      <c r="F8" s="29"/>
      <c r="G8" s="29"/>
    </row>
    <row r="9" spans="1:7" ht="51" customHeight="1" x14ac:dyDescent="0.2">
      <c r="A9" s="29"/>
      <c r="B9" s="29"/>
      <c r="C9" s="29"/>
      <c r="D9" s="29"/>
      <c r="E9" s="3" t="s">
        <v>708</v>
      </c>
      <c r="F9" s="3" t="s">
        <v>709</v>
      </c>
      <c r="G9" s="3" t="s">
        <v>710</v>
      </c>
    </row>
    <row r="10" spans="1:7" x14ac:dyDescent="0.2">
      <c r="A10" s="3" t="s">
        <v>8</v>
      </c>
      <c r="B10" s="3" t="s">
        <v>10</v>
      </c>
      <c r="C10" s="3">
        <v>1</v>
      </c>
      <c r="D10" s="3">
        <v>2</v>
      </c>
      <c r="E10" s="3">
        <v>3</v>
      </c>
      <c r="F10" s="3">
        <v>4</v>
      </c>
      <c r="G10" s="3">
        <v>5</v>
      </c>
    </row>
    <row r="11" spans="1:7" x14ac:dyDescent="0.2">
      <c r="A11" s="4">
        <v>10</v>
      </c>
      <c r="B11" s="5"/>
      <c r="C11" s="6">
        <v>20</v>
      </c>
      <c r="D11" s="6">
        <v>16</v>
      </c>
      <c r="E11" s="6">
        <v>14040</v>
      </c>
      <c r="F11" s="6">
        <v>877.5</v>
      </c>
      <c r="G11" s="6">
        <v>156.4</v>
      </c>
    </row>
    <row r="12" spans="1:7" x14ac:dyDescent="0.2">
      <c r="C12" s="2"/>
      <c r="D12" s="2"/>
      <c r="E12" s="2"/>
      <c r="F12" s="2"/>
      <c r="G12" s="2"/>
    </row>
  </sheetData>
  <mergeCells count="5">
    <mergeCell ref="A8:A9"/>
    <mergeCell ref="B8:B9"/>
    <mergeCell ref="C8:C9"/>
    <mergeCell ref="D8:D9"/>
    <mergeCell ref="E8:G8"/>
  </mergeCells>
  <pageMargins left="0.8" right="0.4" top="0.6" bottom="0.6" header="0.2" footer="0.2"/>
  <pageSetup paperSize="9" scale="80" fitToHeight="0" pageOrder="overThenDown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workbookViewId="0">
      <selection activeCell="H2" sqref="H2"/>
    </sheetView>
  </sheetViews>
  <sheetFormatPr defaultRowHeight="12.75" x14ac:dyDescent="0.2"/>
  <cols>
    <col min="1" max="1" width="5.7109375" style="1" customWidth="1"/>
    <col min="2" max="2" width="25.7109375" style="1" customWidth="1"/>
    <col min="3" max="5" width="15.7109375" style="1" customWidth="1"/>
    <col min="6" max="16384" width="9.140625" style="1"/>
  </cols>
  <sheetData>
    <row r="1" spans="1:5" x14ac:dyDescent="0.2">
      <c r="A1" s="1" t="s">
        <v>711</v>
      </c>
    </row>
    <row r="2" spans="1:5" x14ac:dyDescent="0.2">
      <c r="A2" s="1" t="s">
        <v>1</v>
      </c>
    </row>
    <row r="3" spans="1:5" x14ac:dyDescent="0.2">
      <c r="A3" s="1" t="s">
        <v>712</v>
      </c>
    </row>
    <row r="4" spans="1:5" x14ac:dyDescent="0.2">
      <c r="A4" s="1" t="s">
        <v>713</v>
      </c>
    </row>
    <row r="5" spans="1:5" x14ac:dyDescent="0.2">
      <c r="A5" s="1" t="s">
        <v>714</v>
      </c>
    </row>
    <row r="6" spans="1:5" x14ac:dyDescent="0.2">
      <c r="A6" s="1" t="s">
        <v>4</v>
      </c>
    </row>
    <row r="7" spans="1:5" x14ac:dyDescent="0.2">
      <c r="A7" s="1" t="s">
        <v>5</v>
      </c>
    </row>
    <row r="8" spans="1:5" x14ac:dyDescent="0.2">
      <c r="A8" s="1" t="s">
        <v>6</v>
      </c>
    </row>
    <row r="9" spans="1:5" ht="38.25" x14ac:dyDescent="0.2">
      <c r="A9" s="3" t="s">
        <v>7</v>
      </c>
      <c r="B9" s="3" t="s">
        <v>9</v>
      </c>
      <c r="C9" s="3" t="s">
        <v>715</v>
      </c>
      <c r="D9" s="3" t="s">
        <v>716</v>
      </c>
      <c r="E9" s="3" t="s">
        <v>717</v>
      </c>
    </row>
    <row r="10" spans="1:5" x14ac:dyDescent="0.2">
      <c r="A10" s="3" t="s">
        <v>8</v>
      </c>
      <c r="B10" s="3" t="s">
        <v>10</v>
      </c>
      <c r="C10" s="3">
        <v>1</v>
      </c>
      <c r="D10" s="3">
        <v>2</v>
      </c>
      <c r="E10" s="3">
        <v>3</v>
      </c>
    </row>
    <row r="11" spans="1:5" x14ac:dyDescent="0.2">
      <c r="A11" s="4">
        <v>10</v>
      </c>
      <c r="B11" s="5"/>
      <c r="C11" s="22">
        <v>15821174</v>
      </c>
      <c r="D11" s="6">
        <v>82613.7</v>
      </c>
      <c r="E11" s="6">
        <v>4723.8</v>
      </c>
    </row>
    <row r="12" spans="1:5" x14ac:dyDescent="0.2">
      <c r="C12" s="21"/>
      <c r="D12" s="2"/>
      <c r="E12" s="2"/>
    </row>
  </sheetData>
  <pageMargins left="0.8" right="0.4" top="0.6" bottom="0.6" header="0.2" footer="0.2"/>
  <pageSetup paperSize="9" scale="81" fitToHeight="0" pageOrder="overThenDown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workbookViewId="0"/>
  </sheetViews>
  <sheetFormatPr defaultRowHeight="12.75" x14ac:dyDescent="0.2"/>
  <cols>
    <col min="1" max="1" width="5.7109375" style="1" customWidth="1"/>
    <col min="2" max="2" width="25.7109375" style="1" customWidth="1"/>
    <col min="3" max="5" width="10.7109375" style="1" customWidth="1"/>
    <col min="6" max="16384" width="9.140625" style="1"/>
  </cols>
  <sheetData>
    <row r="1" spans="1:5" x14ac:dyDescent="0.2">
      <c r="A1" s="1" t="s">
        <v>13</v>
      </c>
    </row>
    <row r="2" spans="1:5" x14ac:dyDescent="0.2">
      <c r="A2" s="1" t="s">
        <v>1</v>
      </c>
    </row>
    <row r="3" spans="1:5" x14ac:dyDescent="0.2">
      <c r="A3" s="1" t="s">
        <v>14</v>
      </c>
    </row>
    <row r="4" spans="1:5" x14ac:dyDescent="0.2">
      <c r="A4" s="1" t="s">
        <v>15</v>
      </c>
    </row>
    <row r="5" spans="1:5" x14ac:dyDescent="0.2">
      <c r="A5" s="1" t="s">
        <v>4</v>
      </c>
    </row>
    <row r="6" spans="1:5" x14ac:dyDescent="0.2">
      <c r="A6" s="1" t="s">
        <v>5</v>
      </c>
    </row>
    <row r="7" spans="1:5" x14ac:dyDescent="0.2">
      <c r="A7" s="1" t="s">
        <v>6</v>
      </c>
    </row>
    <row r="8" spans="1:5" ht="25.5" customHeight="1" x14ac:dyDescent="0.2">
      <c r="A8" s="28" t="s">
        <v>7</v>
      </c>
      <c r="B8" s="28" t="s">
        <v>9</v>
      </c>
      <c r="C8" s="28" t="s">
        <v>16</v>
      </c>
      <c r="D8" s="29"/>
      <c r="E8" s="29"/>
    </row>
    <row r="9" spans="1:5" ht="38.25" customHeight="1" x14ac:dyDescent="0.2">
      <c r="A9" s="29"/>
      <c r="B9" s="29"/>
      <c r="C9" s="3" t="s">
        <v>17</v>
      </c>
      <c r="D9" s="3" t="s">
        <v>18</v>
      </c>
      <c r="E9" s="3" t="s">
        <v>19</v>
      </c>
    </row>
    <row r="10" spans="1:5" x14ac:dyDescent="0.2">
      <c r="A10" s="3" t="s">
        <v>8</v>
      </c>
      <c r="B10" s="3" t="s">
        <v>10</v>
      </c>
      <c r="C10" s="3">
        <v>1</v>
      </c>
      <c r="D10" s="3">
        <v>2</v>
      </c>
      <c r="E10" s="3">
        <v>3</v>
      </c>
    </row>
    <row r="11" spans="1:5" x14ac:dyDescent="0.2">
      <c r="A11" s="4">
        <v>10</v>
      </c>
      <c r="B11" s="5"/>
      <c r="C11" s="6">
        <v>79.100000000000009</v>
      </c>
      <c r="D11" s="6">
        <v>88.5</v>
      </c>
      <c r="E11" s="6">
        <v>92</v>
      </c>
    </row>
    <row r="12" spans="1:5" x14ac:dyDescent="0.2">
      <c r="C12" s="2"/>
      <c r="D12" s="2"/>
      <c r="E12" s="2"/>
    </row>
  </sheetData>
  <mergeCells count="3">
    <mergeCell ref="A8:A9"/>
    <mergeCell ref="B8:B9"/>
    <mergeCell ref="C8:E8"/>
  </mergeCells>
  <pageMargins left="0.8" right="0.4" top="0.6" bottom="0.6" header="0.2" footer="0.2"/>
  <pageSetup paperSize="9" fitToHeight="0" pageOrder="overThenDown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workbookViewId="0">
      <selection activeCell="J2" sqref="J2"/>
    </sheetView>
  </sheetViews>
  <sheetFormatPr defaultRowHeight="12.75" x14ac:dyDescent="0.2"/>
  <cols>
    <col min="1" max="1" width="5.7109375" style="1" customWidth="1"/>
    <col min="2" max="2" width="22.7109375" style="1" customWidth="1"/>
    <col min="3" max="7" width="10.7109375" style="1" customWidth="1"/>
    <col min="8" max="16384" width="9.140625" style="1"/>
  </cols>
  <sheetData>
    <row r="1" spans="1:7" x14ac:dyDescent="0.2">
      <c r="A1" s="1" t="s">
        <v>718</v>
      </c>
    </row>
    <row r="2" spans="1:7" x14ac:dyDescent="0.2">
      <c r="A2" s="1" t="s">
        <v>1</v>
      </c>
    </row>
    <row r="3" spans="1:7" x14ac:dyDescent="0.2">
      <c r="A3" s="1" t="s">
        <v>719</v>
      </c>
    </row>
    <row r="4" spans="1:7" x14ac:dyDescent="0.2">
      <c r="A4" s="1" t="s">
        <v>4</v>
      </c>
    </row>
    <row r="5" spans="1:7" x14ac:dyDescent="0.2">
      <c r="A5" s="1" t="s">
        <v>5</v>
      </c>
    </row>
    <row r="6" spans="1:7" x14ac:dyDescent="0.2">
      <c r="A6" s="1" t="s">
        <v>6</v>
      </c>
    </row>
    <row r="7" spans="1:7" ht="51" customHeight="1" x14ac:dyDescent="0.2">
      <c r="A7" s="28" t="s">
        <v>7</v>
      </c>
      <c r="B7" s="28" t="s">
        <v>9</v>
      </c>
      <c r="C7" s="28" t="s">
        <v>720</v>
      </c>
      <c r="D7" s="29"/>
      <c r="E7" s="29"/>
      <c r="F7" s="28" t="s">
        <v>723</v>
      </c>
      <c r="G7" s="28" t="s">
        <v>724</v>
      </c>
    </row>
    <row r="8" spans="1:7" ht="38.25" customHeight="1" x14ac:dyDescent="0.2">
      <c r="A8" s="29"/>
      <c r="B8" s="29"/>
      <c r="C8" s="3" t="s">
        <v>32</v>
      </c>
      <c r="D8" s="3" t="s">
        <v>721</v>
      </c>
      <c r="E8" s="3" t="s">
        <v>722</v>
      </c>
      <c r="F8" s="29"/>
      <c r="G8" s="29"/>
    </row>
    <row r="9" spans="1:7" x14ac:dyDescent="0.2">
      <c r="A9" s="3" t="s">
        <v>8</v>
      </c>
      <c r="B9" s="3" t="s">
        <v>10</v>
      </c>
      <c r="C9" s="3">
        <v>1</v>
      </c>
      <c r="D9" s="3">
        <v>2</v>
      </c>
      <c r="E9" s="3">
        <v>3</v>
      </c>
      <c r="F9" s="3">
        <v>4</v>
      </c>
      <c r="G9" s="3">
        <v>5</v>
      </c>
    </row>
    <row r="10" spans="1:7" x14ac:dyDescent="0.2">
      <c r="A10" s="4">
        <v>10</v>
      </c>
      <c r="B10" s="5"/>
      <c r="C10" s="6">
        <v>17.8</v>
      </c>
      <c r="D10" s="6">
        <v>16.3</v>
      </c>
      <c r="E10" s="6">
        <v>18.100000000000001</v>
      </c>
      <c r="F10" s="22">
        <v>2073.3000000000002</v>
      </c>
      <c r="G10" s="6">
        <v>2.1</v>
      </c>
    </row>
    <row r="11" spans="1:7" x14ac:dyDescent="0.2">
      <c r="C11" s="2"/>
      <c r="D11" s="2"/>
      <c r="E11" s="2"/>
      <c r="F11" s="21"/>
      <c r="G11" s="2"/>
    </row>
  </sheetData>
  <mergeCells count="5">
    <mergeCell ref="A7:A8"/>
    <mergeCell ref="B7:B8"/>
    <mergeCell ref="C7:E7"/>
    <mergeCell ref="F7:F8"/>
    <mergeCell ref="G7:G8"/>
  </mergeCells>
  <pageMargins left="0.8" right="0.4" top="0.6" bottom="0.6" header="0.2" footer="0.2"/>
  <pageSetup paperSize="9" scale="81" fitToHeight="0" pageOrder="overThenDown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workbookViewId="0">
      <selection activeCell="L2" sqref="L2"/>
    </sheetView>
  </sheetViews>
  <sheetFormatPr defaultRowHeight="12.75" x14ac:dyDescent="0.2"/>
  <cols>
    <col min="1" max="1" width="5.7109375" style="1" customWidth="1"/>
    <col min="2" max="2" width="22.7109375" style="1" customWidth="1"/>
    <col min="3" max="3" width="7.7109375" style="1" customWidth="1"/>
    <col min="4" max="8" width="10.7109375" style="1" customWidth="1"/>
    <col min="9" max="9" width="7.7109375" style="1" customWidth="1"/>
    <col min="10" max="16384" width="9.140625" style="1"/>
  </cols>
  <sheetData>
    <row r="1" spans="1:9" x14ac:dyDescent="0.2">
      <c r="A1" s="1" t="s">
        <v>725</v>
      </c>
    </row>
    <row r="2" spans="1:9" x14ac:dyDescent="0.2">
      <c r="A2" s="1" t="s">
        <v>1</v>
      </c>
    </row>
    <row r="3" spans="1:9" x14ac:dyDescent="0.2">
      <c r="A3" s="1" t="s">
        <v>726</v>
      </c>
    </row>
    <row r="4" spans="1:9" x14ac:dyDescent="0.2">
      <c r="A4" s="1" t="s">
        <v>727</v>
      </c>
    </row>
    <row r="5" spans="1:9" x14ac:dyDescent="0.2">
      <c r="A5" s="1" t="s">
        <v>4</v>
      </c>
    </row>
    <row r="6" spans="1:9" x14ac:dyDescent="0.2">
      <c r="A6" s="1" t="s">
        <v>5</v>
      </c>
    </row>
    <row r="7" spans="1:9" x14ac:dyDescent="0.2">
      <c r="A7" s="1" t="s">
        <v>6</v>
      </c>
    </row>
    <row r="8" spans="1:9" ht="63.75" x14ac:dyDescent="0.2">
      <c r="A8" s="3" t="s">
        <v>7</v>
      </c>
      <c r="B8" s="3" t="s">
        <v>9</v>
      </c>
      <c r="C8" s="3" t="s">
        <v>728</v>
      </c>
      <c r="D8" s="3" t="s">
        <v>729</v>
      </c>
      <c r="E8" s="3" t="s">
        <v>730</v>
      </c>
      <c r="F8" s="3" t="s">
        <v>731</v>
      </c>
      <c r="G8" s="3" t="s">
        <v>732</v>
      </c>
      <c r="H8" s="3" t="s">
        <v>733</v>
      </c>
      <c r="I8" s="3" t="s">
        <v>734</v>
      </c>
    </row>
    <row r="9" spans="1:9" x14ac:dyDescent="0.2">
      <c r="A9" s="3" t="s">
        <v>8</v>
      </c>
      <c r="B9" s="3" t="s">
        <v>10</v>
      </c>
      <c r="C9" s="3">
        <v>1</v>
      </c>
      <c r="D9" s="3">
        <v>2</v>
      </c>
      <c r="E9" s="3">
        <v>3</v>
      </c>
      <c r="F9" s="3">
        <v>4</v>
      </c>
      <c r="G9" s="3">
        <v>5</v>
      </c>
      <c r="H9" s="3">
        <v>6</v>
      </c>
      <c r="I9" s="3">
        <v>7</v>
      </c>
    </row>
    <row r="10" spans="1:9" x14ac:dyDescent="0.2">
      <c r="A10" s="4">
        <v>10</v>
      </c>
      <c r="B10" s="5"/>
      <c r="C10" s="22">
        <v>3764</v>
      </c>
      <c r="D10" s="6">
        <v>19.700000000000003</v>
      </c>
      <c r="E10" s="6">
        <v>22.6</v>
      </c>
      <c r="F10" s="6">
        <v>338.3</v>
      </c>
      <c r="G10" s="6">
        <v>11.3</v>
      </c>
      <c r="H10" s="24">
        <v>2.7</v>
      </c>
      <c r="I10" s="6">
        <v>29.900000000000002</v>
      </c>
    </row>
    <row r="11" spans="1:9" x14ac:dyDescent="0.2">
      <c r="C11" s="21"/>
      <c r="D11" s="2"/>
      <c r="E11" s="2"/>
      <c r="F11" s="2"/>
      <c r="G11" s="2"/>
      <c r="H11" s="23"/>
      <c r="I11" s="2"/>
    </row>
  </sheetData>
  <pageMargins left="0.8" right="0.4" top="0.6" bottom="0.6" header="0.2" footer="0.2"/>
  <pageSetup paperSize="9" scale="71" fitToHeight="0" pageOrder="overThenDown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workbookViewId="0">
      <selection activeCell="H2" sqref="H2"/>
    </sheetView>
  </sheetViews>
  <sheetFormatPr defaultRowHeight="12.75" x14ac:dyDescent="0.2"/>
  <cols>
    <col min="1" max="1" width="5.7109375" style="1" customWidth="1"/>
    <col min="2" max="2" width="40.7109375" style="1" customWidth="1"/>
    <col min="3" max="5" width="12.7109375" style="1" customWidth="1"/>
    <col min="6" max="16384" width="9.140625" style="1"/>
  </cols>
  <sheetData>
    <row r="1" spans="1:5" x14ac:dyDescent="0.2">
      <c r="A1" s="1" t="s">
        <v>735</v>
      </c>
    </row>
    <row r="2" spans="1:5" x14ac:dyDescent="0.2">
      <c r="A2" s="1" t="s">
        <v>1</v>
      </c>
    </row>
    <row r="3" spans="1:5" x14ac:dyDescent="0.2">
      <c r="A3" s="1" t="s">
        <v>736</v>
      </c>
    </row>
    <row r="4" spans="1:5" x14ac:dyDescent="0.2">
      <c r="A4" s="1" t="s">
        <v>737</v>
      </c>
    </row>
    <row r="5" spans="1:5" x14ac:dyDescent="0.2">
      <c r="A5" s="1" t="s">
        <v>738</v>
      </c>
    </row>
    <row r="6" spans="1:5" x14ac:dyDescent="0.2">
      <c r="A6" s="1" t="s">
        <v>4</v>
      </c>
    </row>
    <row r="7" spans="1:5" x14ac:dyDescent="0.2">
      <c r="A7" s="1" t="s">
        <v>5</v>
      </c>
    </row>
    <row r="8" spans="1:5" x14ac:dyDescent="0.2">
      <c r="A8" s="1" t="s">
        <v>6</v>
      </c>
    </row>
    <row r="9" spans="1:5" ht="76.5" x14ac:dyDescent="0.2">
      <c r="A9" s="3" t="s">
        <v>7</v>
      </c>
      <c r="B9" s="3" t="s">
        <v>9</v>
      </c>
      <c r="C9" s="3" t="s">
        <v>585</v>
      </c>
      <c r="D9" s="3" t="s">
        <v>586</v>
      </c>
      <c r="E9" s="3" t="s">
        <v>587</v>
      </c>
    </row>
    <row r="10" spans="1:5" x14ac:dyDescent="0.2">
      <c r="A10" s="3" t="s">
        <v>8</v>
      </c>
      <c r="B10" s="3" t="s">
        <v>10</v>
      </c>
      <c r="C10" s="3">
        <v>1</v>
      </c>
      <c r="D10" s="3">
        <v>2</v>
      </c>
      <c r="E10" s="3">
        <v>3</v>
      </c>
    </row>
    <row r="11" spans="1:5" x14ac:dyDescent="0.2">
      <c r="A11" s="4">
        <v>10</v>
      </c>
      <c r="B11" s="5"/>
      <c r="C11" s="6">
        <v>90.2</v>
      </c>
      <c r="D11" s="6">
        <v>81.7</v>
      </c>
      <c r="E11" s="6">
        <v>90.600000000000009</v>
      </c>
    </row>
    <row r="12" spans="1:5" x14ac:dyDescent="0.2">
      <c r="C12" s="2"/>
      <c r="D12" s="2"/>
      <c r="E12" s="2"/>
    </row>
  </sheetData>
  <pageMargins left="0.8" right="0.4" top="0.6" bottom="0.6" header="0.2" footer="0.2"/>
  <pageSetup paperSize="9" scale="68" fitToHeight="0" pageOrder="overThenDown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workbookViewId="0">
      <selection activeCell="H2" sqref="H2"/>
    </sheetView>
  </sheetViews>
  <sheetFormatPr defaultRowHeight="12.75" x14ac:dyDescent="0.2"/>
  <cols>
    <col min="1" max="1" width="5.7109375" style="1" customWidth="1"/>
    <col min="2" max="2" width="22.7109375" style="1" customWidth="1"/>
    <col min="3" max="5" width="15.7109375" style="1" customWidth="1"/>
    <col min="6" max="16384" width="9.140625" style="1"/>
  </cols>
  <sheetData>
    <row r="1" spans="1:5" x14ac:dyDescent="0.2">
      <c r="A1" s="1" t="s">
        <v>739</v>
      </c>
    </row>
    <row r="2" spans="1:5" x14ac:dyDescent="0.2">
      <c r="A2" s="1" t="s">
        <v>1</v>
      </c>
    </row>
    <row r="3" spans="1:5" x14ac:dyDescent="0.2">
      <c r="A3" s="1" t="s">
        <v>740</v>
      </c>
    </row>
    <row r="4" spans="1:5" x14ac:dyDescent="0.2">
      <c r="A4" s="1" t="s">
        <v>741</v>
      </c>
    </row>
    <row r="5" spans="1:5" x14ac:dyDescent="0.2">
      <c r="A5" s="1" t="s">
        <v>4</v>
      </c>
    </row>
    <row r="6" spans="1:5" x14ac:dyDescent="0.2">
      <c r="A6" s="1" t="s">
        <v>5</v>
      </c>
    </row>
    <row r="7" spans="1:5" x14ac:dyDescent="0.2">
      <c r="A7" s="1" t="s">
        <v>6</v>
      </c>
    </row>
    <row r="8" spans="1:5" ht="12.75" customHeight="1" x14ac:dyDescent="0.2">
      <c r="A8" s="28" t="s">
        <v>7</v>
      </c>
      <c r="B8" s="28" t="s">
        <v>9</v>
      </c>
      <c r="C8" s="28" t="s">
        <v>742</v>
      </c>
      <c r="D8" s="28" t="s">
        <v>743</v>
      </c>
      <c r="E8" s="29"/>
    </row>
    <row r="9" spans="1:5" ht="25.5" customHeight="1" x14ac:dyDescent="0.2">
      <c r="A9" s="29"/>
      <c r="B9" s="29"/>
      <c r="C9" s="29"/>
      <c r="D9" s="3" t="s">
        <v>744</v>
      </c>
      <c r="E9" s="3" t="s">
        <v>745</v>
      </c>
    </row>
    <row r="10" spans="1:5" x14ac:dyDescent="0.2">
      <c r="A10" s="3" t="s">
        <v>8</v>
      </c>
      <c r="B10" s="3" t="s">
        <v>10</v>
      </c>
      <c r="C10" s="3">
        <v>1</v>
      </c>
      <c r="D10" s="3">
        <v>2</v>
      </c>
      <c r="E10" s="3">
        <v>3</v>
      </c>
    </row>
    <row r="11" spans="1:5" x14ac:dyDescent="0.2">
      <c r="A11" s="4">
        <v>10</v>
      </c>
      <c r="B11" s="5"/>
      <c r="C11" s="6">
        <v>81.300000000000011</v>
      </c>
      <c r="D11" s="6">
        <v>24.200000000000003</v>
      </c>
      <c r="E11" s="6">
        <v>53.300000000000004</v>
      </c>
    </row>
    <row r="12" spans="1:5" x14ac:dyDescent="0.2">
      <c r="C12" s="2"/>
      <c r="D12" s="2"/>
      <c r="E12" s="2"/>
    </row>
  </sheetData>
  <mergeCells count="4">
    <mergeCell ref="A8:A9"/>
    <mergeCell ref="B8:B9"/>
    <mergeCell ref="C8:C9"/>
    <mergeCell ref="D8:E8"/>
  </mergeCells>
  <pageMargins left="0.8" right="0.4" top="0.6" bottom="0.6" header="0.2" footer="0.2"/>
  <pageSetup paperSize="9" scale="86" fitToHeight="0" pageOrder="overThenDown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J2" sqref="J2"/>
    </sheetView>
  </sheetViews>
  <sheetFormatPr defaultRowHeight="11.25" x14ac:dyDescent="0.2"/>
  <cols>
    <col min="1" max="1" width="5" style="7" customWidth="1"/>
    <col min="2" max="2" width="22.140625" style="7" customWidth="1"/>
    <col min="3" max="6" width="9.28515625" style="7" customWidth="1"/>
    <col min="7" max="16384" width="9.140625" style="7"/>
  </cols>
  <sheetData>
    <row r="1" spans="1:6" x14ac:dyDescent="0.2">
      <c r="A1" s="7" t="s">
        <v>747</v>
      </c>
    </row>
    <row r="2" spans="1:6" x14ac:dyDescent="0.2">
      <c r="A2" s="7" t="s">
        <v>1</v>
      </c>
    </row>
    <row r="3" spans="1:6" x14ac:dyDescent="0.2">
      <c r="A3" s="7" t="s">
        <v>748</v>
      </c>
    </row>
    <row r="4" spans="1:6" x14ac:dyDescent="0.2">
      <c r="A4" s="7" t="s">
        <v>746</v>
      </c>
    </row>
    <row r="5" spans="1:6" x14ac:dyDescent="0.2">
      <c r="A5" s="7" t="s">
        <v>4</v>
      </c>
    </row>
    <row r="6" spans="1:6" x14ac:dyDescent="0.2">
      <c r="A6" s="7" t="s">
        <v>5</v>
      </c>
    </row>
    <row r="7" spans="1:6" x14ac:dyDescent="0.2">
      <c r="A7" s="7" t="s">
        <v>6</v>
      </c>
    </row>
    <row r="8" spans="1:6" ht="22.5" customHeight="1" x14ac:dyDescent="0.2">
      <c r="A8" s="30" t="s">
        <v>7</v>
      </c>
      <c r="B8" s="30" t="s">
        <v>9</v>
      </c>
      <c r="C8" s="30" t="s">
        <v>749</v>
      </c>
      <c r="D8" s="29"/>
      <c r="E8" s="30" t="s">
        <v>751</v>
      </c>
      <c r="F8" s="30" t="s">
        <v>752</v>
      </c>
    </row>
    <row r="9" spans="1:6" ht="22.5" customHeight="1" x14ac:dyDescent="0.2">
      <c r="A9" s="29"/>
      <c r="B9" s="29"/>
      <c r="C9" s="9" t="s">
        <v>27</v>
      </c>
      <c r="D9" s="9" t="s">
        <v>750</v>
      </c>
      <c r="E9" s="29"/>
      <c r="F9" s="29"/>
    </row>
    <row r="10" spans="1:6" x14ac:dyDescent="0.2">
      <c r="A10" s="9" t="s">
        <v>8</v>
      </c>
      <c r="B10" s="9" t="s">
        <v>10</v>
      </c>
      <c r="C10" s="9">
        <v>1</v>
      </c>
      <c r="D10" s="9">
        <v>2</v>
      </c>
      <c r="E10" s="9">
        <v>4</v>
      </c>
      <c r="F10" s="9">
        <v>5</v>
      </c>
    </row>
    <row r="11" spans="1:6" x14ac:dyDescent="0.2">
      <c r="A11" s="10">
        <v>10</v>
      </c>
      <c r="B11" s="16"/>
      <c r="C11" s="12">
        <v>90</v>
      </c>
      <c r="D11" s="12">
        <v>90</v>
      </c>
      <c r="E11" s="12">
        <v>19.760000000000002</v>
      </c>
      <c r="F11" s="12">
        <v>0.11</v>
      </c>
    </row>
    <row r="12" spans="1:6" x14ac:dyDescent="0.2">
      <c r="C12" s="8"/>
      <c r="D12" s="8"/>
      <c r="E12" s="8"/>
      <c r="F12" s="8"/>
    </row>
  </sheetData>
  <mergeCells count="5">
    <mergeCell ref="A8:A9"/>
    <mergeCell ref="B8:B9"/>
    <mergeCell ref="C8:D8"/>
    <mergeCell ref="E8:E9"/>
    <mergeCell ref="F8:F9"/>
  </mergeCells>
  <pageMargins left="0.6" right="0.6" top="0.6" bottom="0.6" header="0.2" footer="0.2"/>
  <pageSetup paperSize="9" scale="98" fitToHeight="0" pageOrder="overThenDown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workbookViewId="0">
      <selection activeCell="J2" sqref="J2"/>
    </sheetView>
  </sheetViews>
  <sheetFormatPr defaultRowHeight="11.25" x14ac:dyDescent="0.2"/>
  <cols>
    <col min="1" max="1" width="5" style="7" customWidth="1"/>
    <col min="2" max="2" width="22.140625" style="7" customWidth="1"/>
    <col min="3" max="7" width="9.28515625" style="7" customWidth="1"/>
    <col min="8" max="16384" width="9.140625" style="7"/>
  </cols>
  <sheetData>
    <row r="1" spans="1:7" x14ac:dyDescent="0.2">
      <c r="A1" s="7" t="s">
        <v>753</v>
      </c>
    </row>
    <row r="2" spans="1:7" x14ac:dyDescent="0.2">
      <c r="A2" s="7" t="s">
        <v>1</v>
      </c>
    </row>
    <row r="3" spans="1:7" x14ac:dyDescent="0.2">
      <c r="A3" s="7" t="s">
        <v>754</v>
      </c>
    </row>
    <row r="4" spans="1:7" x14ac:dyDescent="0.2">
      <c r="A4" s="7" t="s">
        <v>755</v>
      </c>
    </row>
    <row r="5" spans="1:7" x14ac:dyDescent="0.2">
      <c r="A5" s="7" t="s">
        <v>4</v>
      </c>
    </row>
    <row r="6" spans="1:7" x14ac:dyDescent="0.2">
      <c r="A6" s="7" t="s">
        <v>5</v>
      </c>
    </row>
    <row r="7" spans="1:7" x14ac:dyDescent="0.2">
      <c r="A7" s="7" t="s">
        <v>6</v>
      </c>
    </row>
    <row r="8" spans="1:7" ht="22.5" customHeight="1" x14ac:dyDescent="0.2">
      <c r="A8" s="30" t="s">
        <v>7</v>
      </c>
      <c r="B8" s="30" t="s">
        <v>9</v>
      </c>
      <c r="C8" s="30" t="s">
        <v>756</v>
      </c>
      <c r="D8" s="29"/>
      <c r="E8" s="29"/>
      <c r="F8" s="30" t="s">
        <v>760</v>
      </c>
      <c r="G8" s="29"/>
    </row>
    <row r="9" spans="1:7" ht="45" customHeight="1" x14ac:dyDescent="0.2">
      <c r="A9" s="29"/>
      <c r="B9" s="29"/>
      <c r="C9" s="9" t="s">
        <v>757</v>
      </c>
      <c r="D9" s="9" t="s">
        <v>758</v>
      </c>
      <c r="E9" s="9" t="s">
        <v>759</v>
      </c>
      <c r="F9" s="9" t="s">
        <v>761</v>
      </c>
      <c r="G9" s="9" t="s">
        <v>762</v>
      </c>
    </row>
    <row r="10" spans="1:7" x14ac:dyDescent="0.2">
      <c r="A10" s="9" t="s">
        <v>8</v>
      </c>
      <c r="B10" s="9" t="s">
        <v>10</v>
      </c>
      <c r="C10" s="9">
        <v>1</v>
      </c>
      <c r="D10" s="9">
        <v>2</v>
      </c>
      <c r="E10" s="9">
        <v>3</v>
      </c>
      <c r="F10" s="9">
        <v>4</v>
      </c>
      <c r="G10" s="9">
        <v>5</v>
      </c>
    </row>
    <row r="11" spans="1:7" x14ac:dyDescent="0.2">
      <c r="A11" s="10">
        <v>10</v>
      </c>
      <c r="B11" s="16"/>
      <c r="C11" s="18">
        <v>366</v>
      </c>
      <c r="D11" s="18">
        <v>57</v>
      </c>
      <c r="E11" s="18">
        <v>142</v>
      </c>
      <c r="F11" s="18">
        <v>2352</v>
      </c>
      <c r="G11" s="18">
        <v>4637</v>
      </c>
    </row>
    <row r="12" spans="1:7" x14ac:dyDescent="0.2">
      <c r="C12" s="17"/>
      <c r="D12" s="17"/>
      <c r="E12" s="17"/>
      <c r="F12" s="17"/>
      <c r="G12" s="17"/>
    </row>
  </sheetData>
  <mergeCells count="4">
    <mergeCell ref="A8:A9"/>
    <mergeCell ref="B8:B9"/>
    <mergeCell ref="C8:E8"/>
    <mergeCell ref="F8:G8"/>
  </mergeCells>
  <pageMargins left="0.6" right="0.6" top="0.6" bottom="0.6" header="0.2" footer="0.2"/>
  <pageSetup paperSize="9" scale="89" fitToHeight="0" pageOrder="overThenDown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workbookViewId="0">
      <selection activeCell="L2" sqref="L2"/>
    </sheetView>
  </sheetViews>
  <sheetFormatPr defaultRowHeight="11.25" x14ac:dyDescent="0.2"/>
  <cols>
    <col min="1" max="1" width="5" style="7" customWidth="1"/>
    <col min="2" max="2" width="15.28515625" style="7" customWidth="1"/>
    <col min="3" max="9" width="9.28515625" style="7" customWidth="1"/>
    <col min="10" max="16384" width="9.140625" style="7"/>
  </cols>
  <sheetData>
    <row r="1" spans="1:9" x14ac:dyDescent="0.2">
      <c r="A1" s="7" t="s">
        <v>763</v>
      </c>
    </row>
    <row r="2" spans="1:9" x14ac:dyDescent="0.2">
      <c r="A2" s="7" t="s">
        <v>1</v>
      </c>
    </row>
    <row r="3" spans="1:9" x14ac:dyDescent="0.2">
      <c r="A3" s="7" t="s">
        <v>764</v>
      </c>
    </row>
    <row r="4" spans="1:9" x14ac:dyDescent="0.2">
      <c r="A4" s="7" t="s">
        <v>765</v>
      </c>
    </row>
    <row r="5" spans="1:9" x14ac:dyDescent="0.2">
      <c r="A5" s="7" t="s">
        <v>4</v>
      </c>
    </row>
    <row r="6" spans="1:9" x14ac:dyDescent="0.2">
      <c r="A6" s="7" t="s">
        <v>5</v>
      </c>
    </row>
    <row r="7" spans="1:9" x14ac:dyDescent="0.2">
      <c r="A7" s="7" t="s">
        <v>6</v>
      </c>
    </row>
    <row r="8" spans="1:9" ht="33.75" customHeight="1" x14ac:dyDescent="0.2">
      <c r="A8" s="30" t="s">
        <v>7</v>
      </c>
      <c r="B8" s="30" t="s">
        <v>9</v>
      </c>
      <c r="C8" s="30" t="s">
        <v>766</v>
      </c>
      <c r="D8" s="30" t="s">
        <v>767</v>
      </c>
      <c r="E8" s="29"/>
      <c r="F8" s="30" t="s">
        <v>770</v>
      </c>
      <c r="G8" s="30" t="s">
        <v>771</v>
      </c>
      <c r="H8" s="30" t="s">
        <v>772</v>
      </c>
      <c r="I8" s="30" t="s">
        <v>773</v>
      </c>
    </row>
    <row r="9" spans="1:9" ht="11.25" customHeight="1" x14ac:dyDescent="0.2">
      <c r="A9" s="29"/>
      <c r="B9" s="29"/>
      <c r="C9" s="29"/>
      <c r="D9" s="9" t="s">
        <v>768</v>
      </c>
      <c r="E9" s="9" t="s">
        <v>769</v>
      </c>
      <c r="F9" s="29"/>
      <c r="G9" s="29"/>
      <c r="H9" s="29"/>
      <c r="I9" s="29"/>
    </row>
    <row r="10" spans="1:9" x14ac:dyDescent="0.2">
      <c r="A10" s="9" t="s">
        <v>8</v>
      </c>
      <c r="B10" s="9" t="s">
        <v>10</v>
      </c>
      <c r="C10" s="9">
        <v>1</v>
      </c>
      <c r="D10" s="9">
        <v>2</v>
      </c>
      <c r="E10" s="9">
        <v>3</v>
      </c>
      <c r="F10" s="9">
        <v>4</v>
      </c>
      <c r="G10" s="9">
        <v>5</v>
      </c>
      <c r="H10" s="9">
        <v>6</v>
      </c>
      <c r="I10" s="9">
        <v>7</v>
      </c>
    </row>
    <row r="11" spans="1:9" x14ac:dyDescent="0.2">
      <c r="A11" s="10">
        <v>10</v>
      </c>
      <c r="B11" s="16"/>
      <c r="C11" s="14">
        <v>98.7</v>
      </c>
      <c r="D11" s="14">
        <v>99.300000000000011</v>
      </c>
      <c r="E11" s="14">
        <v>98.100000000000009</v>
      </c>
      <c r="F11" s="14">
        <v>99.600000000000009</v>
      </c>
      <c r="G11" s="14">
        <v>97.300000000000011</v>
      </c>
      <c r="H11" s="14">
        <v>98.100000000000009</v>
      </c>
      <c r="I11" s="14">
        <v>100</v>
      </c>
    </row>
    <row r="12" spans="1:9" x14ac:dyDescent="0.2">
      <c r="C12" s="13"/>
      <c r="D12" s="13"/>
      <c r="E12" s="13"/>
      <c r="F12" s="13"/>
      <c r="G12" s="13"/>
      <c r="H12" s="13"/>
      <c r="I12" s="13"/>
    </row>
  </sheetData>
  <mergeCells count="8">
    <mergeCell ref="H8:H9"/>
    <mergeCell ref="I8:I9"/>
    <mergeCell ref="A8:A9"/>
    <mergeCell ref="B8:B9"/>
    <mergeCell ref="C8:C9"/>
    <mergeCell ref="D8:E8"/>
    <mergeCell ref="F8:F9"/>
    <mergeCell ref="G8:G9"/>
  </mergeCells>
  <pageMargins left="0.6" right="0.6" top="0.6" bottom="0.6" header="0.2" footer="0.2"/>
  <pageSetup paperSize="9" scale="85" fitToHeight="0" pageOrder="overThenDown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workbookViewId="0">
      <selection activeCell="M2" sqref="M2"/>
    </sheetView>
  </sheetViews>
  <sheetFormatPr defaultRowHeight="11.25" x14ac:dyDescent="0.2"/>
  <cols>
    <col min="1" max="1" width="5" style="7" customWidth="1"/>
    <col min="2" max="2" width="15.28515625" style="7" customWidth="1"/>
    <col min="3" max="10" width="9.28515625" style="7" customWidth="1"/>
    <col min="11" max="16384" width="9.140625" style="7"/>
  </cols>
  <sheetData>
    <row r="1" spans="1:10" x14ac:dyDescent="0.2">
      <c r="A1" s="7" t="s">
        <v>774</v>
      </c>
    </row>
    <row r="2" spans="1:10" x14ac:dyDescent="0.2">
      <c r="A2" s="7" t="s">
        <v>1</v>
      </c>
    </row>
    <row r="3" spans="1:10" x14ac:dyDescent="0.2">
      <c r="A3" s="7" t="s">
        <v>775</v>
      </c>
    </row>
    <row r="4" spans="1:10" x14ac:dyDescent="0.2">
      <c r="A4" s="7" t="s">
        <v>776</v>
      </c>
    </row>
    <row r="5" spans="1:10" x14ac:dyDescent="0.2">
      <c r="A5" s="7" t="s">
        <v>4</v>
      </c>
    </row>
    <row r="6" spans="1:10" x14ac:dyDescent="0.2">
      <c r="A6" s="7" t="s">
        <v>5</v>
      </c>
    </row>
    <row r="7" spans="1:10" x14ac:dyDescent="0.2">
      <c r="A7" s="7" t="s">
        <v>6</v>
      </c>
    </row>
    <row r="8" spans="1:10" ht="22.5" customHeight="1" x14ac:dyDescent="0.2">
      <c r="A8" s="30" t="s">
        <v>7</v>
      </c>
      <c r="B8" s="30" t="s">
        <v>9</v>
      </c>
      <c r="C8" s="30" t="s">
        <v>777</v>
      </c>
      <c r="D8" s="29"/>
      <c r="E8" s="29"/>
      <c r="F8" s="29"/>
      <c r="G8" s="30" t="s">
        <v>782</v>
      </c>
      <c r="H8" s="29"/>
      <c r="I8" s="29"/>
      <c r="J8" s="29"/>
    </row>
    <row r="9" spans="1:10" ht="15" customHeight="1" x14ac:dyDescent="0.2">
      <c r="A9" s="29"/>
      <c r="B9" s="29"/>
      <c r="C9" s="30" t="s">
        <v>778</v>
      </c>
      <c r="D9" s="29"/>
      <c r="E9" s="30" t="s">
        <v>781</v>
      </c>
      <c r="F9" s="29"/>
      <c r="G9" s="30" t="s">
        <v>778</v>
      </c>
      <c r="H9" s="29"/>
      <c r="I9" s="30" t="s">
        <v>781</v>
      </c>
      <c r="J9" s="29"/>
    </row>
    <row r="10" spans="1:10" ht="11.25" customHeight="1" x14ac:dyDescent="0.2">
      <c r="A10" s="29"/>
      <c r="B10" s="29"/>
      <c r="C10" s="9" t="s">
        <v>779</v>
      </c>
      <c r="D10" s="9" t="s">
        <v>780</v>
      </c>
      <c r="E10" s="9" t="s">
        <v>779</v>
      </c>
      <c r="F10" s="9" t="s">
        <v>780</v>
      </c>
      <c r="G10" s="9" t="s">
        <v>779</v>
      </c>
      <c r="H10" s="9" t="s">
        <v>780</v>
      </c>
      <c r="I10" s="9" t="s">
        <v>779</v>
      </c>
      <c r="J10" s="9" t="s">
        <v>780</v>
      </c>
    </row>
    <row r="11" spans="1:10" x14ac:dyDescent="0.2">
      <c r="A11" s="9" t="s">
        <v>8</v>
      </c>
      <c r="B11" s="9" t="s">
        <v>10</v>
      </c>
      <c r="C11" s="9">
        <v>1</v>
      </c>
      <c r="D11" s="9">
        <v>2</v>
      </c>
      <c r="E11" s="9">
        <v>3</v>
      </c>
      <c r="F11" s="9">
        <v>4</v>
      </c>
      <c r="G11" s="9">
        <v>5</v>
      </c>
      <c r="H11" s="9">
        <v>6</v>
      </c>
      <c r="I11" s="9">
        <v>7</v>
      </c>
      <c r="J11" s="9">
        <v>8</v>
      </c>
    </row>
    <row r="12" spans="1:10" x14ac:dyDescent="0.2">
      <c r="A12" s="10">
        <v>10</v>
      </c>
      <c r="B12" s="16"/>
      <c r="C12" s="14">
        <v>1897</v>
      </c>
      <c r="D12" s="14">
        <v>4.3</v>
      </c>
      <c r="E12" s="14">
        <v>975</v>
      </c>
      <c r="F12" s="14">
        <v>4.4000000000000004</v>
      </c>
      <c r="G12" s="14">
        <v>555</v>
      </c>
      <c r="H12" s="14">
        <v>1.3</v>
      </c>
      <c r="I12" s="14">
        <v>274</v>
      </c>
      <c r="J12" s="14">
        <v>1.2000000000000002</v>
      </c>
    </row>
    <row r="13" spans="1:10" x14ac:dyDescent="0.2">
      <c r="C13" s="13"/>
      <c r="D13" s="13"/>
      <c r="E13" s="13"/>
      <c r="F13" s="13"/>
      <c r="G13" s="13"/>
      <c r="H13" s="13"/>
      <c r="I13" s="13"/>
      <c r="J13" s="13"/>
    </row>
  </sheetData>
  <mergeCells count="8">
    <mergeCell ref="G8:J8"/>
    <mergeCell ref="G9:H9"/>
    <mergeCell ref="I9:J9"/>
    <mergeCell ref="A8:A10"/>
    <mergeCell ref="B8:B10"/>
    <mergeCell ref="C8:F8"/>
    <mergeCell ref="C9:D9"/>
    <mergeCell ref="E9:F9"/>
  </mergeCells>
  <pageMargins left="0.6" right="0.6" top="0.6" bottom="0.6" header="0.2" footer="0.2"/>
  <pageSetup paperSize="9" scale="78" fitToHeight="0" pageOrder="overThenDown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workbookViewId="0">
      <selection activeCell="M3" sqref="M3"/>
    </sheetView>
  </sheetViews>
  <sheetFormatPr defaultRowHeight="11.25" x14ac:dyDescent="0.2"/>
  <cols>
    <col min="1" max="1" width="5" style="7" customWidth="1"/>
    <col min="2" max="2" width="15.28515625" style="7" customWidth="1"/>
    <col min="3" max="10" width="9.28515625" style="7" customWidth="1"/>
    <col min="11" max="16384" width="9.140625" style="7"/>
  </cols>
  <sheetData>
    <row r="1" spans="1:10" x14ac:dyDescent="0.2">
      <c r="A1" s="7" t="s">
        <v>783</v>
      </c>
    </row>
    <row r="2" spans="1:10" x14ac:dyDescent="0.2">
      <c r="A2" s="7" t="s">
        <v>1</v>
      </c>
    </row>
    <row r="3" spans="1:10" x14ac:dyDescent="0.2">
      <c r="A3" s="7" t="s">
        <v>775</v>
      </c>
    </row>
    <row r="4" spans="1:10" x14ac:dyDescent="0.2">
      <c r="A4" s="7" t="s">
        <v>776</v>
      </c>
    </row>
    <row r="5" spans="1:10" x14ac:dyDescent="0.2">
      <c r="A5" s="7" t="s">
        <v>4</v>
      </c>
    </row>
    <row r="6" spans="1:10" x14ac:dyDescent="0.2">
      <c r="A6" s="7" t="s">
        <v>5</v>
      </c>
    </row>
    <row r="7" spans="1:10" x14ac:dyDescent="0.2">
      <c r="A7" s="7" t="s">
        <v>6</v>
      </c>
    </row>
    <row r="8" spans="1:10" ht="22.5" customHeight="1" x14ac:dyDescent="0.2">
      <c r="A8" s="30" t="s">
        <v>7</v>
      </c>
      <c r="B8" s="30" t="s">
        <v>9</v>
      </c>
      <c r="C8" s="30" t="s">
        <v>784</v>
      </c>
      <c r="D8" s="29"/>
      <c r="E8" s="29"/>
      <c r="F8" s="29"/>
      <c r="G8" s="30" t="s">
        <v>785</v>
      </c>
      <c r="H8" s="29"/>
      <c r="I8" s="29"/>
      <c r="J8" s="29"/>
    </row>
    <row r="9" spans="1:10" ht="15" customHeight="1" x14ac:dyDescent="0.2">
      <c r="A9" s="29"/>
      <c r="B9" s="29"/>
      <c r="C9" s="30" t="s">
        <v>778</v>
      </c>
      <c r="D9" s="29"/>
      <c r="E9" s="30" t="s">
        <v>781</v>
      </c>
      <c r="F9" s="29"/>
      <c r="G9" s="30" t="s">
        <v>778</v>
      </c>
      <c r="H9" s="29"/>
      <c r="I9" s="30" t="s">
        <v>781</v>
      </c>
      <c r="J9" s="29"/>
    </row>
    <row r="10" spans="1:10" ht="11.25" customHeight="1" x14ac:dyDescent="0.2">
      <c r="A10" s="29"/>
      <c r="B10" s="29"/>
      <c r="C10" s="9" t="s">
        <v>779</v>
      </c>
      <c r="D10" s="9" t="s">
        <v>780</v>
      </c>
      <c r="E10" s="9" t="s">
        <v>779</v>
      </c>
      <c r="F10" s="9" t="s">
        <v>780</v>
      </c>
      <c r="G10" s="9" t="s">
        <v>779</v>
      </c>
      <c r="H10" s="9" t="s">
        <v>780</v>
      </c>
      <c r="I10" s="9" t="s">
        <v>779</v>
      </c>
      <c r="J10" s="9" t="s">
        <v>780</v>
      </c>
    </row>
    <row r="11" spans="1:10" x14ac:dyDescent="0.2">
      <c r="A11" s="9" t="s">
        <v>8</v>
      </c>
      <c r="B11" s="9" t="s">
        <v>10</v>
      </c>
      <c r="C11" s="9">
        <v>1</v>
      </c>
      <c r="D11" s="9">
        <v>2</v>
      </c>
      <c r="E11" s="9">
        <v>3</v>
      </c>
      <c r="F11" s="9">
        <v>4</v>
      </c>
      <c r="G11" s="9">
        <v>5</v>
      </c>
      <c r="H11" s="9">
        <v>6</v>
      </c>
      <c r="I11" s="9">
        <v>7</v>
      </c>
      <c r="J11" s="9">
        <v>8</v>
      </c>
    </row>
    <row r="12" spans="1:10" x14ac:dyDescent="0.2">
      <c r="A12" s="10">
        <v>10</v>
      </c>
      <c r="B12" s="16"/>
      <c r="C12" s="14">
        <v>262</v>
      </c>
      <c r="D12" s="14">
        <v>0.60000000000000009</v>
      </c>
      <c r="E12" s="14">
        <v>158</v>
      </c>
      <c r="F12" s="14">
        <v>0.70000000000000007</v>
      </c>
      <c r="G12" s="14">
        <v>163</v>
      </c>
      <c r="H12" s="14">
        <v>62.2</v>
      </c>
      <c r="I12" s="14">
        <v>93</v>
      </c>
      <c r="J12" s="14">
        <v>58.900000000000006</v>
      </c>
    </row>
    <row r="13" spans="1:10" x14ac:dyDescent="0.2">
      <c r="C13" s="13"/>
      <c r="D13" s="13"/>
      <c r="E13" s="13"/>
      <c r="F13" s="13"/>
      <c r="G13" s="13"/>
      <c r="H13" s="13"/>
      <c r="I13" s="13"/>
      <c r="J13" s="13"/>
    </row>
  </sheetData>
  <mergeCells count="8">
    <mergeCell ref="G8:J8"/>
    <mergeCell ref="G9:H9"/>
    <mergeCell ref="I9:J9"/>
    <mergeCell ref="A8:A10"/>
    <mergeCell ref="B8:B10"/>
    <mergeCell ref="C8:F8"/>
    <mergeCell ref="C9:D9"/>
    <mergeCell ref="E9:F9"/>
  </mergeCells>
  <pageMargins left="0.6" right="0.6" top="0.6" bottom="0.6" header="0.2" footer="0.2"/>
  <pageSetup paperSize="9" scale="78" fitToHeight="0" pageOrder="overThenDown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workbookViewId="0">
      <selection activeCell="M3" sqref="M3"/>
    </sheetView>
  </sheetViews>
  <sheetFormatPr defaultRowHeight="11.25" x14ac:dyDescent="0.2"/>
  <cols>
    <col min="1" max="1" width="5" style="7" customWidth="1"/>
    <col min="2" max="2" width="15.28515625" style="7" customWidth="1"/>
    <col min="3" max="10" width="9.28515625" style="7" customWidth="1"/>
    <col min="11" max="16384" width="9.140625" style="7"/>
  </cols>
  <sheetData>
    <row r="1" spans="1:10" x14ac:dyDescent="0.2">
      <c r="A1" s="7" t="s">
        <v>786</v>
      </c>
    </row>
    <row r="2" spans="1:10" x14ac:dyDescent="0.2">
      <c r="A2" s="7" t="s">
        <v>1</v>
      </c>
    </row>
    <row r="3" spans="1:10" x14ac:dyDescent="0.2">
      <c r="A3" s="7" t="s">
        <v>775</v>
      </c>
    </row>
    <row r="4" spans="1:10" x14ac:dyDescent="0.2">
      <c r="A4" s="7" t="s">
        <v>776</v>
      </c>
    </row>
    <row r="5" spans="1:10" x14ac:dyDescent="0.2">
      <c r="A5" s="7" t="s">
        <v>4</v>
      </c>
    </row>
    <row r="6" spans="1:10" x14ac:dyDescent="0.2">
      <c r="A6" s="7" t="s">
        <v>5</v>
      </c>
    </row>
    <row r="7" spans="1:10" x14ac:dyDescent="0.2">
      <c r="A7" s="7" t="s">
        <v>6</v>
      </c>
    </row>
    <row r="8" spans="1:10" ht="22.5" customHeight="1" x14ac:dyDescent="0.2">
      <c r="A8" s="30" t="s">
        <v>7</v>
      </c>
      <c r="B8" s="30" t="s">
        <v>9</v>
      </c>
      <c r="C8" s="30" t="s">
        <v>787</v>
      </c>
      <c r="D8" s="29"/>
      <c r="E8" s="29"/>
      <c r="F8" s="29"/>
      <c r="G8" s="30" t="s">
        <v>788</v>
      </c>
      <c r="H8" s="29"/>
      <c r="I8" s="29"/>
      <c r="J8" s="29"/>
    </row>
    <row r="9" spans="1:10" ht="15" customHeight="1" x14ac:dyDescent="0.2">
      <c r="A9" s="29"/>
      <c r="B9" s="29"/>
      <c r="C9" s="30" t="s">
        <v>778</v>
      </c>
      <c r="D9" s="29"/>
      <c r="E9" s="30" t="s">
        <v>781</v>
      </c>
      <c r="F9" s="29"/>
      <c r="G9" s="30" t="s">
        <v>778</v>
      </c>
      <c r="H9" s="29"/>
      <c r="I9" s="30" t="s">
        <v>781</v>
      </c>
      <c r="J9" s="29"/>
    </row>
    <row r="10" spans="1:10" ht="11.25" customHeight="1" x14ac:dyDescent="0.2">
      <c r="A10" s="29"/>
      <c r="B10" s="29"/>
      <c r="C10" s="9" t="s">
        <v>779</v>
      </c>
      <c r="D10" s="9" t="s">
        <v>780</v>
      </c>
      <c r="E10" s="9" t="s">
        <v>779</v>
      </c>
      <c r="F10" s="9" t="s">
        <v>780</v>
      </c>
      <c r="G10" s="9" t="s">
        <v>779</v>
      </c>
      <c r="H10" s="9" t="s">
        <v>780</v>
      </c>
      <c r="I10" s="9" t="s">
        <v>779</v>
      </c>
      <c r="J10" s="9" t="s">
        <v>780</v>
      </c>
    </row>
    <row r="11" spans="1:10" x14ac:dyDescent="0.2">
      <c r="A11" s="9" t="s">
        <v>8</v>
      </c>
      <c r="B11" s="9" t="s">
        <v>10</v>
      </c>
      <c r="C11" s="9">
        <v>1</v>
      </c>
      <c r="D11" s="9">
        <v>2</v>
      </c>
      <c r="E11" s="9">
        <v>3</v>
      </c>
      <c r="F11" s="9">
        <v>4</v>
      </c>
      <c r="G11" s="9">
        <v>5</v>
      </c>
      <c r="H11" s="9">
        <v>6</v>
      </c>
      <c r="I11" s="9">
        <v>7</v>
      </c>
      <c r="J11" s="9">
        <v>8</v>
      </c>
    </row>
    <row r="12" spans="1:10" x14ac:dyDescent="0.2">
      <c r="A12" s="10">
        <v>10</v>
      </c>
      <c r="B12" s="16"/>
      <c r="C12" s="14">
        <v>2064</v>
      </c>
      <c r="D12" s="14">
        <v>4.7</v>
      </c>
      <c r="E12" s="14">
        <v>887</v>
      </c>
      <c r="F12" s="14">
        <v>4</v>
      </c>
      <c r="G12" s="14">
        <v>1384</v>
      </c>
      <c r="H12" s="14">
        <v>67.100000000000009</v>
      </c>
      <c r="I12" s="14">
        <v>614</v>
      </c>
      <c r="J12" s="14">
        <v>69.2</v>
      </c>
    </row>
    <row r="13" spans="1:10" x14ac:dyDescent="0.2">
      <c r="C13" s="13"/>
      <c r="D13" s="13"/>
      <c r="E13" s="13"/>
      <c r="F13" s="13"/>
      <c r="G13" s="13"/>
      <c r="H13" s="13"/>
      <c r="I13" s="13"/>
      <c r="J13" s="13"/>
    </row>
  </sheetData>
  <mergeCells count="8">
    <mergeCell ref="G8:J8"/>
    <mergeCell ref="G9:H9"/>
    <mergeCell ref="I9:J9"/>
    <mergeCell ref="A8:A10"/>
    <mergeCell ref="B8:B10"/>
    <mergeCell ref="C8:F8"/>
    <mergeCell ref="C9:D9"/>
    <mergeCell ref="E9:F9"/>
  </mergeCells>
  <pageMargins left="0.6" right="0.6" top="0.6" bottom="0.6" header="0.2" footer="0.2"/>
  <pageSetup paperSize="9" scale="78" fitToHeight="0" pageOrder="overThenDown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/>
  </sheetViews>
  <sheetFormatPr defaultRowHeight="11.25" x14ac:dyDescent="0.2"/>
  <cols>
    <col min="1" max="1" width="5" style="7" customWidth="1"/>
    <col min="2" max="2" width="23.85546875" style="7" customWidth="1"/>
    <col min="3" max="6" width="9.28515625" style="7" customWidth="1"/>
    <col min="7" max="16384" width="9.140625" style="7"/>
  </cols>
  <sheetData>
    <row r="1" spans="1:6" x14ac:dyDescent="0.2">
      <c r="A1" s="7" t="s">
        <v>22</v>
      </c>
    </row>
    <row r="2" spans="1:6" x14ac:dyDescent="0.2">
      <c r="A2" s="7" t="s">
        <v>1</v>
      </c>
    </row>
    <row r="3" spans="1:6" x14ac:dyDescent="0.2">
      <c r="A3" s="7" t="s">
        <v>23</v>
      </c>
    </row>
    <row r="4" spans="1:6" x14ac:dyDescent="0.2">
      <c r="A4" s="7" t="s">
        <v>4</v>
      </c>
    </row>
    <row r="5" spans="1:6" x14ac:dyDescent="0.2">
      <c r="A5" s="7" t="s">
        <v>5</v>
      </c>
    </row>
    <row r="6" spans="1:6" x14ac:dyDescent="0.2">
      <c r="A6" s="7" t="s">
        <v>6</v>
      </c>
    </row>
    <row r="7" spans="1:6" ht="67.5" customHeight="1" x14ac:dyDescent="0.2">
      <c r="A7" s="30" t="s">
        <v>7</v>
      </c>
      <c r="B7" s="30" t="s">
        <v>9</v>
      </c>
      <c r="C7" s="30" t="s">
        <v>24</v>
      </c>
      <c r="D7" s="30" t="s">
        <v>25</v>
      </c>
      <c r="E7" s="30" t="s">
        <v>26</v>
      </c>
      <c r="F7" s="29"/>
    </row>
    <row r="8" spans="1:6" ht="22.5" customHeight="1" x14ac:dyDescent="0.2">
      <c r="A8" s="29"/>
      <c r="B8" s="29"/>
      <c r="C8" s="29"/>
      <c r="D8" s="29"/>
      <c r="E8" s="9" t="s">
        <v>27</v>
      </c>
      <c r="F8" s="9" t="s">
        <v>28</v>
      </c>
    </row>
    <row r="9" spans="1:6" x14ac:dyDescent="0.2">
      <c r="A9" s="9" t="s">
        <v>8</v>
      </c>
      <c r="B9" s="9" t="s">
        <v>10</v>
      </c>
      <c r="C9" s="9">
        <v>1</v>
      </c>
      <c r="D9" s="9">
        <v>2</v>
      </c>
      <c r="E9" s="9">
        <v>3</v>
      </c>
      <c r="F9" s="9">
        <v>4</v>
      </c>
    </row>
    <row r="10" spans="1:6" x14ac:dyDescent="0.2">
      <c r="A10" s="10">
        <v>10</v>
      </c>
      <c r="B10" s="11" t="s">
        <v>29</v>
      </c>
      <c r="C10" s="14">
        <v>2.2000000000000002</v>
      </c>
      <c r="D10" s="14">
        <v>85.5</v>
      </c>
      <c r="E10" s="14">
        <v>5.4</v>
      </c>
      <c r="F10" s="14">
        <v>0.9</v>
      </c>
    </row>
    <row r="11" spans="1:6" x14ac:dyDescent="0.2">
      <c r="C11" s="13"/>
      <c r="D11" s="13"/>
      <c r="E11" s="13"/>
      <c r="F11" s="13"/>
    </row>
  </sheetData>
  <mergeCells count="5">
    <mergeCell ref="A7:A8"/>
    <mergeCell ref="B7:B8"/>
    <mergeCell ref="C7:C8"/>
    <mergeCell ref="D7:D8"/>
    <mergeCell ref="E7:F7"/>
  </mergeCells>
  <pageMargins left="0.6" right="0.6" top="0.6" bottom="0.6" header="0.2" footer="0.2"/>
  <pageSetup paperSize="9" scale="95" fitToHeight="0" pageOrder="overThenDown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workbookViewId="0">
      <selection activeCell="K2" sqref="K2"/>
    </sheetView>
  </sheetViews>
  <sheetFormatPr defaultRowHeight="11.25" x14ac:dyDescent="0.2"/>
  <cols>
    <col min="1" max="1" width="5" style="7" customWidth="1"/>
    <col min="2" max="2" width="22.140625" style="7" customWidth="1"/>
    <col min="3" max="7" width="9.28515625" style="7" customWidth="1"/>
    <col min="8" max="16384" width="9.140625" style="7"/>
  </cols>
  <sheetData>
    <row r="1" spans="1:7" x14ac:dyDescent="0.2">
      <c r="A1" s="7" t="s">
        <v>789</v>
      </c>
    </row>
    <row r="2" spans="1:7" x14ac:dyDescent="0.2">
      <c r="A2" s="7" t="s">
        <v>1</v>
      </c>
    </row>
    <row r="3" spans="1:7" x14ac:dyDescent="0.2">
      <c r="A3" s="7" t="s">
        <v>790</v>
      </c>
    </row>
    <row r="4" spans="1:7" x14ac:dyDescent="0.2">
      <c r="A4" s="7" t="s">
        <v>4</v>
      </c>
    </row>
    <row r="5" spans="1:7" x14ac:dyDescent="0.2">
      <c r="A5" s="7" t="s">
        <v>5</v>
      </c>
    </row>
    <row r="6" spans="1:7" x14ac:dyDescent="0.2">
      <c r="A6" s="7" t="s">
        <v>6</v>
      </c>
    </row>
    <row r="7" spans="1:7" ht="56.25" x14ac:dyDescent="0.2">
      <c r="A7" s="9" t="s">
        <v>7</v>
      </c>
      <c r="B7" s="9" t="s">
        <v>9</v>
      </c>
      <c r="C7" s="9" t="s">
        <v>791</v>
      </c>
      <c r="D7" s="9" t="s">
        <v>792</v>
      </c>
      <c r="E7" s="9" t="s">
        <v>793</v>
      </c>
      <c r="F7" s="9" t="s">
        <v>794</v>
      </c>
      <c r="G7" s="9" t="s">
        <v>795</v>
      </c>
    </row>
    <row r="8" spans="1:7" x14ac:dyDescent="0.2">
      <c r="A8" s="9" t="s">
        <v>8</v>
      </c>
      <c r="B8" s="9" t="s">
        <v>10</v>
      </c>
      <c r="C8" s="9">
        <v>1</v>
      </c>
      <c r="D8" s="9">
        <v>2</v>
      </c>
      <c r="E8" s="9">
        <v>3</v>
      </c>
      <c r="F8" s="9">
        <v>4</v>
      </c>
      <c r="G8" s="9">
        <v>5</v>
      </c>
    </row>
    <row r="9" spans="1:7" x14ac:dyDescent="0.2">
      <c r="A9" s="10">
        <v>10</v>
      </c>
      <c r="B9" s="16"/>
      <c r="C9" s="18">
        <v>47</v>
      </c>
      <c r="D9" s="18">
        <v>142</v>
      </c>
      <c r="E9" s="18">
        <v>658392</v>
      </c>
      <c r="F9" s="18">
        <v>8779</v>
      </c>
      <c r="G9" s="18">
        <v>4637</v>
      </c>
    </row>
    <row r="10" spans="1:7" x14ac:dyDescent="0.2">
      <c r="C10" s="17"/>
      <c r="D10" s="17"/>
      <c r="E10" s="17"/>
      <c r="F10" s="17"/>
      <c r="G10" s="17"/>
    </row>
  </sheetData>
  <pageMargins left="0.6" right="0.6" top="0.6" bottom="0.6" header="0.2" footer="0.2"/>
  <pageSetup paperSize="9" scale="89" fitToHeight="0" pageOrder="overThenDown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workbookViewId="0">
      <selection activeCell="J2" sqref="J2"/>
    </sheetView>
  </sheetViews>
  <sheetFormatPr defaultRowHeight="11.25" x14ac:dyDescent="0.2"/>
  <cols>
    <col min="1" max="1" width="5" style="7" customWidth="1"/>
    <col min="2" max="2" width="22.140625" style="7" customWidth="1"/>
    <col min="3" max="7" width="9.28515625" style="7" customWidth="1"/>
    <col min="8" max="16384" width="9.140625" style="7"/>
  </cols>
  <sheetData>
    <row r="1" spans="1:7" x14ac:dyDescent="0.2">
      <c r="A1" s="7" t="s">
        <v>796</v>
      </c>
    </row>
    <row r="2" spans="1:7" x14ac:dyDescent="0.2">
      <c r="A2" s="7" t="s">
        <v>1</v>
      </c>
    </row>
    <row r="3" spans="1:7" x14ac:dyDescent="0.2">
      <c r="A3" s="7" t="s">
        <v>797</v>
      </c>
    </row>
    <row r="4" spans="1:7" x14ac:dyDescent="0.2">
      <c r="A4" s="7" t="s">
        <v>798</v>
      </c>
    </row>
    <row r="5" spans="1:7" x14ac:dyDescent="0.2">
      <c r="A5" s="7" t="s">
        <v>4</v>
      </c>
    </row>
    <row r="6" spans="1:7" x14ac:dyDescent="0.2">
      <c r="A6" s="7" t="s">
        <v>5</v>
      </c>
    </row>
    <row r="7" spans="1:7" x14ac:dyDescent="0.2">
      <c r="A7" s="7" t="s">
        <v>6</v>
      </c>
    </row>
    <row r="8" spans="1:7" ht="45" x14ac:dyDescent="0.2">
      <c r="A8" s="9" t="s">
        <v>7</v>
      </c>
      <c r="B8" s="9" t="s">
        <v>9</v>
      </c>
      <c r="C8" s="9" t="s">
        <v>799</v>
      </c>
      <c r="D8" s="9" t="s">
        <v>800</v>
      </c>
      <c r="E8" s="9" t="s">
        <v>801</v>
      </c>
      <c r="F8" s="9" t="s">
        <v>802</v>
      </c>
      <c r="G8" s="9" t="s">
        <v>803</v>
      </c>
    </row>
    <row r="9" spans="1:7" x14ac:dyDescent="0.2">
      <c r="A9" s="9" t="s">
        <v>8</v>
      </c>
      <c r="B9" s="9" t="s">
        <v>10</v>
      </c>
      <c r="C9" s="9">
        <v>1</v>
      </c>
      <c r="D9" s="9">
        <v>2</v>
      </c>
      <c r="E9" s="9">
        <v>3</v>
      </c>
      <c r="F9" s="9">
        <v>4</v>
      </c>
      <c r="G9" s="9">
        <v>5</v>
      </c>
    </row>
    <row r="10" spans="1:7" x14ac:dyDescent="0.2">
      <c r="A10" s="10">
        <v>10</v>
      </c>
      <c r="B10" s="16"/>
      <c r="C10" s="14">
        <v>84.7</v>
      </c>
      <c r="D10" s="14">
        <v>1.3</v>
      </c>
      <c r="E10" s="14">
        <v>11.700000000000001</v>
      </c>
      <c r="F10" s="14">
        <v>2.3000000000000003</v>
      </c>
      <c r="G10" s="14"/>
    </row>
    <row r="11" spans="1:7" x14ac:dyDescent="0.2">
      <c r="C11" s="13"/>
      <c r="D11" s="13"/>
      <c r="E11" s="13"/>
      <c r="F11" s="13"/>
      <c r="G11" s="13"/>
    </row>
  </sheetData>
  <pageMargins left="0.6" right="0.6" top="0.6" bottom="0.6" header="0.2" footer="0.2"/>
  <pageSetup paperSize="9" scale="89" fitToHeight="0" pageOrder="overThenDown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workbookViewId="0">
      <selection activeCell="H3" sqref="H3"/>
    </sheetView>
  </sheetViews>
  <sheetFormatPr defaultRowHeight="11.25" x14ac:dyDescent="0.2"/>
  <cols>
    <col min="1" max="1" width="5" style="7" customWidth="1"/>
    <col min="2" max="2" width="22.140625" style="7" customWidth="1"/>
    <col min="3" max="5" width="9.28515625" style="7" customWidth="1"/>
    <col min="6" max="16384" width="9.140625" style="7"/>
  </cols>
  <sheetData>
    <row r="1" spans="1:5" x14ac:dyDescent="0.2">
      <c r="A1" s="7" t="s">
        <v>804</v>
      </c>
    </row>
    <row r="2" spans="1:5" x14ac:dyDescent="0.2">
      <c r="A2" s="7" t="s">
        <v>1</v>
      </c>
    </row>
    <row r="3" spans="1:5" x14ac:dyDescent="0.2">
      <c r="A3" s="7" t="s">
        <v>805</v>
      </c>
    </row>
    <row r="4" spans="1:5" x14ac:dyDescent="0.2">
      <c r="A4" s="7" t="s">
        <v>806</v>
      </c>
    </row>
    <row r="5" spans="1:5" x14ac:dyDescent="0.2">
      <c r="A5" s="7" t="s">
        <v>4</v>
      </c>
    </row>
    <row r="6" spans="1:5" x14ac:dyDescent="0.2">
      <c r="A6" s="7" t="s">
        <v>5</v>
      </c>
    </row>
    <row r="7" spans="1:5" x14ac:dyDescent="0.2">
      <c r="A7" s="7" t="s">
        <v>6</v>
      </c>
    </row>
    <row r="8" spans="1:5" ht="90" x14ac:dyDescent="0.2">
      <c r="A8" s="9" t="s">
        <v>7</v>
      </c>
      <c r="B8" s="9" t="s">
        <v>9</v>
      </c>
      <c r="C8" s="9" t="s">
        <v>807</v>
      </c>
      <c r="D8" s="9" t="s">
        <v>808</v>
      </c>
      <c r="E8" s="9" t="s">
        <v>809</v>
      </c>
    </row>
    <row r="9" spans="1:5" x14ac:dyDescent="0.2">
      <c r="A9" s="9" t="s">
        <v>8</v>
      </c>
      <c r="B9" s="9" t="s">
        <v>10</v>
      </c>
      <c r="C9" s="9">
        <v>1</v>
      </c>
      <c r="D9" s="9">
        <v>2</v>
      </c>
      <c r="E9" s="9">
        <v>3</v>
      </c>
    </row>
    <row r="10" spans="1:5" x14ac:dyDescent="0.2">
      <c r="A10" s="10">
        <v>10</v>
      </c>
      <c r="B10" s="16"/>
      <c r="C10" s="18">
        <v>1412417</v>
      </c>
      <c r="D10" s="18">
        <v>3859</v>
      </c>
      <c r="E10" s="18">
        <v>9912</v>
      </c>
    </row>
    <row r="11" spans="1:5" x14ac:dyDescent="0.2">
      <c r="A11" s="10">
        <v>20</v>
      </c>
      <c r="B11" s="11" t="s">
        <v>810</v>
      </c>
      <c r="C11" s="18">
        <v>27965</v>
      </c>
      <c r="D11" s="18">
        <v>491</v>
      </c>
      <c r="E11" s="18">
        <v>196</v>
      </c>
    </row>
    <row r="12" spans="1:5" ht="22.5" x14ac:dyDescent="0.2">
      <c r="A12" s="10">
        <v>30</v>
      </c>
      <c r="B12" s="11" t="s">
        <v>811</v>
      </c>
      <c r="C12" s="18">
        <v>17042</v>
      </c>
      <c r="D12" s="18">
        <v>1894</v>
      </c>
      <c r="E12" s="18">
        <v>120</v>
      </c>
    </row>
    <row r="13" spans="1:5" x14ac:dyDescent="0.2">
      <c r="C13" s="17"/>
      <c r="D13" s="17"/>
      <c r="E13" s="17"/>
    </row>
  </sheetData>
  <pageMargins left="0.6" right="0.6" top="0.6" bottom="0.6" header="0.2" footer="0.2"/>
  <pageSetup paperSize="9" fitToHeight="0" pageOrder="overThenDown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>
      <selection activeCell="I2" sqref="I2"/>
    </sheetView>
  </sheetViews>
  <sheetFormatPr defaultRowHeight="11.25" x14ac:dyDescent="0.2"/>
  <cols>
    <col min="1" max="1" width="5" style="7" customWidth="1"/>
    <col min="2" max="2" width="22.140625" style="7" customWidth="1"/>
    <col min="3" max="6" width="9.28515625" style="7" customWidth="1"/>
    <col min="7" max="16384" width="9.140625" style="7"/>
  </cols>
  <sheetData>
    <row r="1" spans="1:6" x14ac:dyDescent="0.2">
      <c r="A1" s="7" t="s">
        <v>812</v>
      </c>
    </row>
    <row r="2" spans="1:6" x14ac:dyDescent="0.2">
      <c r="A2" s="7" t="s">
        <v>1</v>
      </c>
    </row>
    <row r="3" spans="1:6" x14ac:dyDescent="0.2">
      <c r="A3" s="7" t="s">
        <v>813</v>
      </c>
    </row>
    <row r="4" spans="1:6" x14ac:dyDescent="0.2">
      <c r="A4" s="7" t="s">
        <v>4</v>
      </c>
    </row>
    <row r="5" spans="1:6" x14ac:dyDescent="0.2">
      <c r="A5" s="7" t="s">
        <v>5</v>
      </c>
    </row>
    <row r="6" spans="1:6" x14ac:dyDescent="0.2">
      <c r="A6" s="7" t="s">
        <v>6</v>
      </c>
    </row>
    <row r="7" spans="1:6" ht="67.5" customHeight="1" x14ac:dyDescent="0.2">
      <c r="A7" s="30" t="s">
        <v>7</v>
      </c>
      <c r="B7" s="30" t="s">
        <v>9</v>
      </c>
      <c r="C7" s="30" t="s">
        <v>814</v>
      </c>
      <c r="D7" s="29"/>
      <c r="E7" s="30" t="s">
        <v>817</v>
      </c>
      <c r="F7" s="29"/>
    </row>
    <row r="8" spans="1:6" ht="56.25" customHeight="1" x14ac:dyDescent="0.2">
      <c r="A8" s="29"/>
      <c r="B8" s="29"/>
      <c r="C8" s="9" t="s">
        <v>815</v>
      </c>
      <c r="D8" s="9" t="s">
        <v>816</v>
      </c>
      <c r="E8" s="9" t="s">
        <v>815</v>
      </c>
      <c r="F8" s="9" t="s">
        <v>816</v>
      </c>
    </row>
    <row r="9" spans="1:6" x14ac:dyDescent="0.2">
      <c r="A9" s="9" t="s">
        <v>8</v>
      </c>
      <c r="B9" s="9" t="s">
        <v>10</v>
      </c>
      <c r="C9" s="9">
        <v>1</v>
      </c>
      <c r="D9" s="9">
        <v>2</v>
      </c>
      <c r="E9" s="9">
        <v>3</v>
      </c>
      <c r="F9" s="9">
        <v>4</v>
      </c>
    </row>
    <row r="10" spans="1:6" x14ac:dyDescent="0.2">
      <c r="A10" s="10">
        <v>10</v>
      </c>
      <c r="B10" s="16"/>
      <c r="C10" s="14">
        <v>551412</v>
      </c>
      <c r="D10" s="14"/>
      <c r="E10" s="14">
        <v>39704</v>
      </c>
      <c r="F10" s="14"/>
    </row>
    <row r="11" spans="1:6" x14ac:dyDescent="0.2">
      <c r="C11" s="13"/>
      <c r="D11" s="13"/>
      <c r="E11" s="13"/>
      <c r="F11" s="13"/>
    </row>
  </sheetData>
  <mergeCells count="4">
    <mergeCell ref="A7:A8"/>
    <mergeCell ref="B7:B8"/>
    <mergeCell ref="C7:D7"/>
    <mergeCell ref="E7:F7"/>
  </mergeCells>
  <pageMargins left="0.6" right="0.6" top="0.6" bottom="0.6" header="0.2" footer="0.2"/>
  <pageSetup paperSize="9" scale="98" fitToHeight="0" pageOrder="overThenDown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9"/>
  <sheetViews>
    <sheetView workbookViewId="0">
      <selection activeCell="G2" sqref="G2"/>
    </sheetView>
  </sheetViews>
  <sheetFormatPr defaultRowHeight="11.25" x14ac:dyDescent="0.2"/>
  <cols>
    <col min="1" max="1" width="5" style="7" customWidth="1"/>
    <col min="2" max="2" width="60.7109375" style="7" customWidth="1"/>
    <col min="3" max="4" width="9.28515625" style="7" customWidth="1"/>
    <col min="5" max="16384" width="9.140625" style="7"/>
  </cols>
  <sheetData>
    <row r="1" spans="1:4" x14ac:dyDescent="0.2">
      <c r="A1" s="7" t="s">
        <v>818</v>
      </c>
    </row>
    <row r="2" spans="1:4" x14ac:dyDescent="0.2">
      <c r="A2" s="7" t="s">
        <v>1</v>
      </c>
    </row>
    <row r="3" spans="1:4" x14ac:dyDescent="0.2">
      <c r="A3" s="7" t="s">
        <v>819</v>
      </c>
    </row>
    <row r="4" spans="1:4" x14ac:dyDescent="0.2">
      <c r="A4" s="7" t="s">
        <v>820</v>
      </c>
    </row>
    <row r="5" spans="1:4" x14ac:dyDescent="0.2">
      <c r="A5" s="7" t="s">
        <v>821</v>
      </c>
    </row>
    <row r="6" spans="1:4" x14ac:dyDescent="0.2">
      <c r="A6" s="7" t="s">
        <v>4</v>
      </c>
    </row>
    <row r="7" spans="1:4" x14ac:dyDescent="0.2">
      <c r="A7" s="7" t="s">
        <v>5</v>
      </c>
    </row>
    <row r="8" spans="1:4" x14ac:dyDescent="0.2">
      <c r="A8" s="7" t="s">
        <v>6</v>
      </c>
    </row>
    <row r="9" spans="1:4" ht="33.75" x14ac:dyDescent="0.2">
      <c r="A9" s="9" t="s">
        <v>7</v>
      </c>
      <c r="B9" s="9" t="s">
        <v>9</v>
      </c>
      <c r="C9" s="9" t="s">
        <v>822</v>
      </c>
      <c r="D9" s="9" t="s">
        <v>823</v>
      </c>
    </row>
    <row r="10" spans="1:4" x14ac:dyDescent="0.2">
      <c r="A10" s="9" t="s">
        <v>8</v>
      </c>
      <c r="B10" s="9" t="s">
        <v>10</v>
      </c>
      <c r="C10" s="9">
        <v>1</v>
      </c>
      <c r="D10" s="9">
        <v>2</v>
      </c>
    </row>
    <row r="11" spans="1:4" x14ac:dyDescent="0.2">
      <c r="A11" s="10">
        <v>10</v>
      </c>
      <c r="B11" s="11" t="s">
        <v>824</v>
      </c>
      <c r="C11" s="12">
        <v>0.23</v>
      </c>
      <c r="D11" s="12">
        <v>9.11</v>
      </c>
    </row>
    <row r="12" spans="1:4" x14ac:dyDescent="0.2">
      <c r="A12" s="10">
        <v>20</v>
      </c>
      <c r="B12" s="11" t="s">
        <v>825</v>
      </c>
      <c r="C12" s="12">
        <v>0.12</v>
      </c>
      <c r="D12" s="12">
        <v>7.64</v>
      </c>
    </row>
    <row r="13" spans="1:4" x14ac:dyDescent="0.2">
      <c r="A13" s="10">
        <v>30</v>
      </c>
      <c r="B13" s="11" t="s">
        <v>826</v>
      </c>
      <c r="C13" s="12"/>
      <c r="D13" s="12">
        <v>6.5</v>
      </c>
    </row>
    <row r="14" spans="1:4" ht="22.5" x14ac:dyDescent="0.2">
      <c r="A14" s="10">
        <v>40</v>
      </c>
      <c r="B14" s="11" t="s">
        <v>827</v>
      </c>
      <c r="C14" s="12"/>
      <c r="D14" s="12">
        <v>67.569999999999993</v>
      </c>
    </row>
    <row r="15" spans="1:4" x14ac:dyDescent="0.2">
      <c r="A15" s="10">
        <v>50</v>
      </c>
      <c r="B15" s="11" t="s">
        <v>828</v>
      </c>
      <c r="C15" s="12">
        <v>36.36</v>
      </c>
      <c r="D15" s="12">
        <v>24.71</v>
      </c>
    </row>
    <row r="16" spans="1:4" x14ac:dyDescent="0.2">
      <c r="A16" s="10">
        <v>60</v>
      </c>
      <c r="B16" s="11" t="s">
        <v>829</v>
      </c>
      <c r="C16" s="12"/>
      <c r="D16" s="12">
        <v>22</v>
      </c>
    </row>
    <row r="17" spans="1:4" x14ac:dyDescent="0.2">
      <c r="A17" s="10">
        <v>70</v>
      </c>
      <c r="B17" s="11" t="s">
        <v>830</v>
      </c>
      <c r="C17" s="12"/>
      <c r="D17" s="12">
        <v>14.64</v>
      </c>
    </row>
    <row r="18" spans="1:4" x14ac:dyDescent="0.2">
      <c r="A18" s="10">
        <v>80</v>
      </c>
      <c r="B18" s="11" t="s">
        <v>831</v>
      </c>
      <c r="C18" s="12"/>
      <c r="D18" s="12">
        <v>6.91</v>
      </c>
    </row>
    <row r="19" spans="1:4" x14ac:dyDescent="0.2">
      <c r="A19" s="10">
        <v>90</v>
      </c>
      <c r="B19" s="11" t="s">
        <v>832</v>
      </c>
      <c r="C19" s="12"/>
      <c r="D19" s="12">
        <v>6.29</v>
      </c>
    </row>
    <row r="20" spans="1:4" x14ac:dyDescent="0.2">
      <c r="A20" s="10">
        <v>100</v>
      </c>
      <c r="B20" s="11" t="s">
        <v>833</v>
      </c>
      <c r="C20" s="12">
        <v>0.49</v>
      </c>
      <c r="D20" s="12">
        <v>7.84</v>
      </c>
    </row>
    <row r="21" spans="1:4" x14ac:dyDescent="0.2">
      <c r="A21" s="10">
        <v>110</v>
      </c>
      <c r="B21" s="11" t="s">
        <v>834</v>
      </c>
      <c r="C21" s="12">
        <v>4.17</v>
      </c>
      <c r="D21" s="12">
        <v>9.3699999999999992</v>
      </c>
    </row>
    <row r="22" spans="1:4" ht="22.5" x14ac:dyDescent="0.2">
      <c r="A22" s="10">
        <v>120</v>
      </c>
      <c r="B22" s="11" t="s">
        <v>835</v>
      </c>
      <c r="C22" s="12"/>
      <c r="D22" s="12">
        <v>10.31</v>
      </c>
    </row>
    <row r="23" spans="1:4" ht="22.5" x14ac:dyDescent="0.2">
      <c r="A23" s="10">
        <v>130</v>
      </c>
      <c r="B23" s="11" t="s">
        <v>836</v>
      </c>
      <c r="C23" s="12"/>
      <c r="D23" s="12">
        <v>15.9</v>
      </c>
    </row>
    <row r="24" spans="1:4" x14ac:dyDescent="0.2">
      <c r="A24" s="10">
        <v>140</v>
      </c>
      <c r="B24" s="11" t="s">
        <v>837</v>
      </c>
      <c r="C24" s="12"/>
      <c r="D24" s="12">
        <v>17.79</v>
      </c>
    </row>
    <row r="25" spans="1:4" x14ac:dyDescent="0.2">
      <c r="A25" s="10">
        <v>150</v>
      </c>
      <c r="B25" s="11" t="s">
        <v>838</v>
      </c>
      <c r="C25" s="12"/>
      <c r="D25" s="12">
        <v>11.85</v>
      </c>
    </row>
    <row r="26" spans="1:4" ht="22.5" x14ac:dyDescent="0.2">
      <c r="A26" s="10">
        <v>160</v>
      </c>
      <c r="B26" s="11" t="s">
        <v>839</v>
      </c>
      <c r="C26" s="12"/>
      <c r="D26" s="12">
        <v>8.65</v>
      </c>
    </row>
    <row r="27" spans="1:4" x14ac:dyDescent="0.2">
      <c r="A27" s="10">
        <v>170</v>
      </c>
      <c r="B27" s="11" t="s">
        <v>840</v>
      </c>
      <c r="C27" s="12"/>
      <c r="D27" s="12">
        <v>11</v>
      </c>
    </row>
    <row r="28" spans="1:4" x14ac:dyDescent="0.2">
      <c r="A28" s="10">
        <v>180</v>
      </c>
      <c r="B28" s="11" t="s">
        <v>841</v>
      </c>
      <c r="C28" s="12"/>
      <c r="D28" s="12">
        <v>8.67</v>
      </c>
    </row>
    <row r="29" spans="1:4" x14ac:dyDescent="0.2">
      <c r="A29" s="10">
        <v>190</v>
      </c>
      <c r="B29" s="11" t="s">
        <v>842</v>
      </c>
      <c r="C29" s="12"/>
      <c r="D29" s="12">
        <v>8.31</v>
      </c>
    </row>
    <row r="30" spans="1:4" x14ac:dyDescent="0.2">
      <c r="A30" s="10">
        <v>200</v>
      </c>
      <c r="B30" s="11" t="s">
        <v>843</v>
      </c>
      <c r="C30" s="12"/>
      <c r="D30" s="12">
        <v>16.600000000000001</v>
      </c>
    </row>
    <row r="31" spans="1:4" x14ac:dyDescent="0.2">
      <c r="A31" s="10">
        <v>210</v>
      </c>
      <c r="B31" s="11" t="s">
        <v>844</v>
      </c>
      <c r="C31" s="12">
        <v>0.19</v>
      </c>
      <c r="D31" s="12">
        <v>12.09</v>
      </c>
    </row>
    <row r="32" spans="1:4" ht="22.5" x14ac:dyDescent="0.2">
      <c r="A32" s="10">
        <v>220</v>
      </c>
      <c r="B32" s="11" t="s">
        <v>845</v>
      </c>
      <c r="C32" s="12">
        <v>10</v>
      </c>
      <c r="D32" s="12">
        <v>13.59</v>
      </c>
    </row>
    <row r="33" spans="1:4" x14ac:dyDescent="0.2">
      <c r="A33" s="10">
        <v>230</v>
      </c>
      <c r="B33" s="11" t="s">
        <v>846</v>
      </c>
      <c r="C33" s="12"/>
      <c r="D33" s="12">
        <v>14.5</v>
      </c>
    </row>
    <row r="34" spans="1:4" x14ac:dyDescent="0.2">
      <c r="A34" s="10">
        <v>240</v>
      </c>
      <c r="B34" s="11" t="s">
        <v>847</v>
      </c>
      <c r="C34" s="12"/>
      <c r="D34" s="12">
        <v>12.1</v>
      </c>
    </row>
    <row r="35" spans="1:4" x14ac:dyDescent="0.2">
      <c r="A35" s="10">
        <v>250</v>
      </c>
      <c r="B35" s="11" t="s">
        <v>848</v>
      </c>
      <c r="C35" s="12"/>
      <c r="D35" s="12">
        <v>8.65</v>
      </c>
    </row>
    <row r="36" spans="1:4" x14ac:dyDescent="0.2">
      <c r="A36" s="10">
        <v>260</v>
      </c>
      <c r="B36" s="11" t="s">
        <v>849</v>
      </c>
      <c r="C36" s="12"/>
      <c r="D36" s="12">
        <v>8.76</v>
      </c>
    </row>
    <row r="37" spans="1:4" x14ac:dyDescent="0.2">
      <c r="A37" s="10">
        <v>270</v>
      </c>
      <c r="B37" s="11" t="s">
        <v>850</v>
      </c>
      <c r="C37" s="12"/>
      <c r="D37" s="12">
        <v>8.91</v>
      </c>
    </row>
    <row r="38" spans="1:4" x14ac:dyDescent="0.2">
      <c r="A38" s="10">
        <v>280</v>
      </c>
      <c r="B38" s="11" t="s">
        <v>851</v>
      </c>
      <c r="C38" s="12">
        <v>0.39</v>
      </c>
      <c r="D38" s="12">
        <v>11.99</v>
      </c>
    </row>
    <row r="39" spans="1:4" x14ac:dyDescent="0.2">
      <c r="A39" s="10">
        <v>290</v>
      </c>
      <c r="B39" s="11" t="s">
        <v>852</v>
      </c>
      <c r="C39" s="12"/>
      <c r="D39" s="12">
        <v>14.5</v>
      </c>
    </row>
    <row r="40" spans="1:4" x14ac:dyDescent="0.2">
      <c r="A40" s="10">
        <v>300</v>
      </c>
      <c r="B40" s="11" t="s">
        <v>853</v>
      </c>
      <c r="C40" s="12"/>
      <c r="D40" s="12">
        <v>6.67</v>
      </c>
    </row>
    <row r="41" spans="1:4" ht="22.5" x14ac:dyDescent="0.2">
      <c r="A41" s="10">
        <v>310</v>
      </c>
      <c r="B41" s="11" t="s">
        <v>854</v>
      </c>
      <c r="C41" s="12"/>
      <c r="D41" s="12">
        <v>12.33</v>
      </c>
    </row>
    <row r="42" spans="1:4" x14ac:dyDescent="0.2">
      <c r="A42" s="10">
        <v>320</v>
      </c>
      <c r="B42" s="11" t="s">
        <v>855</v>
      </c>
      <c r="C42" s="12"/>
      <c r="D42" s="12"/>
    </row>
    <row r="43" spans="1:4" x14ac:dyDescent="0.2">
      <c r="A43" s="10">
        <v>330</v>
      </c>
      <c r="B43" s="11" t="s">
        <v>856</v>
      </c>
      <c r="C43" s="12"/>
      <c r="D43" s="12"/>
    </row>
    <row r="44" spans="1:4" x14ac:dyDescent="0.2">
      <c r="A44" s="10">
        <v>340</v>
      </c>
      <c r="B44" s="11" t="s">
        <v>857</v>
      </c>
      <c r="C44" s="12"/>
      <c r="D44" s="12"/>
    </row>
    <row r="45" spans="1:4" x14ac:dyDescent="0.2">
      <c r="A45" s="10">
        <v>350</v>
      </c>
      <c r="B45" s="11" t="s">
        <v>858</v>
      </c>
      <c r="C45" s="12"/>
      <c r="D45" s="12"/>
    </row>
    <row r="46" spans="1:4" x14ac:dyDescent="0.2">
      <c r="A46" s="10">
        <v>360</v>
      </c>
      <c r="B46" s="11" t="s">
        <v>859</v>
      </c>
      <c r="C46" s="12">
        <v>33.33</v>
      </c>
      <c r="D46" s="12">
        <v>20</v>
      </c>
    </row>
    <row r="47" spans="1:4" x14ac:dyDescent="0.2">
      <c r="A47" s="10">
        <v>370</v>
      </c>
      <c r="B47" s="11" t="s">
        <v>860</v>
      </c>
      <c r="C47" s="12">
        <v>100</v>
      </c>
      <c r="D47" s="12"/>
    </row>
    <row r="48" spans="1:4" x14ac:dyDescent="0.2">
      <c r="A48" s="10">
        <v>380</v>
      </c>
      <c r="B48" s="11" t="s">
        <v>861</v>
      </c>
      <c r="C48" s="12"/>
      <c r="D48" s="12">
        <v>25</v>
      </c>
    </row>
    <row r="49" spans="1:4" x14ac:dyDescent="0.2">
      <c r="A49" s="10">
        <v>390</v>
      </c>
      <c r="B49" s="11" t="s">
        <v>862</v>
      </c>
      <c r="C49" s="12"/>
      <c r="D49" s="12"/>
    </row>
    <row r="50" spans="1:4" x14ac:dyDescent="0.2">
      <c r="A50" s="10">
        <v>400</v>
      </c>
      <c r="B50" s="11" t="s">
        <v>863</v>
      </c>
      <c r="C50" s="12">
        <v>0.02</v>
      </c>
      <c r="D50" s="12">
        <v>8.82</v>
      </c>
    </row>
    <row r="51" spans="1:4" x14ac:dyDescent="0.2">
      <c r="A51" s="10">
        <v>410</v>
      </c>
      <c r="B51" s="11" t="s">
        <v>864</v>
      </c>
      <c r="C51" s="12">
        <v>0.16</v>
      </c>
      <c r="D51" s="12">
        <v>13.1</v>
      </c>
    </row>
    <row r="52" spans="1:4" x14ac:dyDescent="0.2">
      <c r="A52" s="10">
        <v>420</v>
      </c>
      <c r="B52" s="11" t="s">
        <v>865</v>
      </c>
      <c r="C52" s="12"/>
      <c r="D52" s="12">
        <v>6.5</v>
      </c>
    </row>
    <row r="53" spans="1:4" x14ac:dyDescent="0.2">
      <c r="A53" s="10">
        <v>430</v>
      </c>
      <c r="B53" s="11" t="s">
        <v>866</v>
      </c>
      <c r="C53" s="12"/>
      <c r="D53" s="12"/>
    </row>
    <row r="54" spans="1:4" x14ac:dyDescent="0.2">
      <c r="A54" s="10">
        <v>440</v>
      </c>
      <c r="B54" s="11" t="s">
        <v>867</v>
      </c>
      <c r="C54" s="12"/>
      <c r="D54" s="12">
        <v>10.36</v>
      </c>
    </row>
    <row r="55" spans="1:4" x14ac:dyDescent="0.2">
      <c r="A55" s="10">
        <v>450</v>
      </c>
      <c r="B55" s="11" t="s">
        <v>868</v>
      </c>
      <c r="C55" s="12"/>
      <c r="D55" s="12"/>
    </row>
    <row r="56" spans="1:4" x14ac:dyDescent="0.2">
      <c r="A56" s="10">
        <v>460</v>
      </c>
      <c r="B56" s="11" t="s">
        <v>869</v>
      </c>
      <c r="C56" s="12">
        <v>0.02</v>
      </c>
      <c r="D56" s="12">
        <v>7.82</v>
      </c>
    </row>
    <row r="57" spans="1:4" x14ac:dyDescent="0.2">
      <c r="A57" s="10">
        <v>470</v>
      </c>
      <c r="B57" s="11" t="s">
        <v>870</v>
      </c>
      <c r="C57" s="12"/>
      <c r="D57" s="12">
        <v>8.26</v>
      </c>
    </row>
    <row r="58" spans="1:4" x14ac:dyDescent="0.2">
      <c r="A58" s="10">
        <v>480</v>
      </c>
      <c r="B58" s="11" t="s">
        <v>871</v>
      </c>
      <c r="C58" s="12"/>
      <c r="D58" s="12">
        <v>12</v>
      </c>
    </row>
    <row r="59" spans="1:4" x14ac:dyDescent="0.2">
      <c r="A59" s="10">
        <v>490</v>
      </c>
      <c r="B59" s="11" t="s">
        <v>872</v>
      </c>
      <c r="C59" s="12"/>
      <c r="D59" s="12">
        <v>13.86</v>
      </c>
    </row>
    <row r="60" spans="1:4" ht="22.5" x14ac:dyDescent="0.2">
      <c r="A60" s="10">
        <v>500</v>
      </c>
      <c r="B60" s="11" t="s">
        <v>873</v>
      </c>
      <c r="C60" s="12"/>
      <c r="D60" s="12">
        <v>8.33</v>
      </c>
    </row>
    <row r="61" spans="1:4" x14ac:dyDescent="0.2">
      <c r="A61" s="10">
        <v>510</v>
      </c>
      <c r="B61" s="11" t="s">
        <v>874</v>
      </c>
      <c r="C61" s="12"/>
      <c r="D61" s="12">
        <v>10.89</v>
      </c>
    </row>
    <row r="62" spans="1:4" x14ac:dyDescent="0.2">
      <c r="A62" s="10">
        <v>520</v>
      </c>
      <c r="B62" s="11" t="s">
        <v>875</v>
      </c>
      <c r="C62" s="12"/>
      <c r="D62" s="12">
        <v>7.08</v>
      </c>
    </row>
    <row r="63" spans="1:4" x14ac:dyDescent="0.2">
      <c r="A63" s="10">
        <v>530</v>
      </c>
      <c r="B63" s="11" t="s">
        <v>876</v>
      </c>
      <c r="C63" s="12"/>
      <c r="D63" s="12">
        <v>8.74</v>
      </c>
    </row>
    <row r="64" spans="1:4" x14ac:dyDescent="0.2">
      <c r="A64" s="10">
        <v>540</v>
      </c>
      <c r="B64" s="11" t="s">
        <v>877</v>
      </c>
      <c r="C64" s="12"/>
      <c r="D64" s="12">
        <v>6.96</v>
      </c>
    </row>
    <row r="65" spans="1:4" x14ac:dyDescent="0.2">
      <c r="A65" s="10">
        <v>550</v>
      </c>
      <c r="B65" s="11" t="s">
        <v>878</v>
      </c>
      <c r="C65" s="12"/>
      <c r="D65" s="12">
        <v>7.11</v>
      </c>
    </row>
    <row r="66" spans="1:4" ht="22.5" x14ac:dyDescent="0.2">
      <c r="A66" s="10">
        <v>560</v>
      </c>
      <c r="B66" s="11" t="s">
        <v>879</v>
      </c>
      <c r="C66" s="12"/>
      <c r="D66" s="12">
        <v>6.65</v>
      </c>
    </row>
    <row r="67" spans="1:4" x14ac:dyDescent="0.2">
      <c r="A67" s="10">
        <v>570</v>
      </c>
      <c r="B67" s="11" t="s">
        <v>880</v>
      </c>
      <c r="C67" s="12"/>
      <c r="D67" s="12">
        <v>7.5</v>
      </c>
    </row>
    <row r="68" spans="1:4" x14ac:dyDescent="0.2">
      <c r="A68" s="10">
        <v>580</v>
      </c>
      <c r="B68" s="11" t="s">
        <v>881</v>
      </c>
      <c r="C68" s="12"/>
      <c r="D68" s="12">
        <v>6.78</v>
      </c>
    </row>
    <row r="69" spans="1:4" x14ac:dyDescent="0.2">
      <c r="A69" s="10">
        <v>590</v>
      </c>
      <c r="B69" s="11" t="s">
        <v>882</v>
      </c>
      <c r="C69" s="12"/>
      <c r="D69" s="12">
        <v>4.45</v>
      </c>
    </row>
    <row r="70" spans="1:4" x14ac:dyDescent="0.2">
      <c r="A70" s="10">
        <v>600</v>
      </c>
      <c r="B70" s="11" t="s">
        <v>883</v>
      </c>
      <c r="C70" s="12"/>
      <c r="D70" s="12"/>
    </row>
    <row r="71" spans="1:4" x14ac:dyDescent="0.2">
      <c r="A71" s="10">
        <v>610</v>
      </c>
      <c r="B71" s="11" t="s">
        <v>884</v>
      </c>
      <c r="C71" s="12"/>
      <c r="D71" s="12">
        <v>12.16</v>
      </c>
    </row>
    <row r="72" spans="1:4" x14ac:dyDescent="0.2">
      <c r="A72" s="10">
        <v>620</v>
      </c>
      <c r="B72" s="11" t="s">
        <v>885</v>
      </c>
      <c r="C72" s="12"/>
      <c r="D72" s="12">
        <v>3.33</v>
      </c>
    </row>
    <row r="73" spans="1:4" x14ac:dyDescent="0.2">
      <c r="A73" s="10">
        <v>630</v>
      </c>
      <c r="B73" s="11" t="s">
        <v>886</v>
      </c>
      <c r="C73" s="12"/>
      <c r="D73" s="12">
        <v>9.4700000000000006</v>
      </c>
    </row>
    <row r="74" spans="1:4" x14ac:dyDescent="0.2">
      <c r="A74" s="10">
        <v>640</v>
      </c>
      <c r="B74" s="11" t="s">
        <v>887</v>
      </c>
      <c r="C74" s="12"/>
      <c r="D74" s="12">
        <v>10</v>
      </c>
    </row>
    <row r="75" spans="1:4" x14ac:dyDescent="0.2">
      <c r="A75" s="10">
        <v>650</v>
      </c>
      <c r="B75" s="11" t="s">
        <v>888</v>
      </c>
      <c r="C75" s="12"/>
      <c r="D75" s="12">
        <v>13.6</v>
      </c>
    </row>
    <row r="76" spans="1:4" x14ac:dyDescent="0.2">
      <c r="A76" s="10">
        <v>660</v>
      </c>
      <c r="B76" s="11" t="s">
        <v>889</v>
      </c>
      <c r="C76" s="12"/>
      <c r="D76" s="12">
        <v>9.43</v>
      </c>
    </row>
    <row r="77" spans="1:4" x14ac:dyDescent="0.2">
      <c r="A77" s="10">
        <v>670</v>
      </c>
      <c r="B77" s="11" t="s">
        <v>890</v>
      </c>
      <c r="C77" s="12"/>
      <c r="D77" s="12">
        <v>12.17</v>
      </c>
    </row>
    <row r="78" spans="1:4" ht="22.5" x14ac:dyDescent="0.2">
      <c r="A78" s="10">
        <v>680</v>
      </c>
      <c r="B78" s="11" t="s">
        <v>891</v>
      </c>
      <c r="C78" s="12"/>
      <c r="D78" s="12">
        <v>11.31</v>
      </c>
    </row>
    <row r="79" spans="1:4" x14ac:dyDescent="0.2">
      <c r="A79" s="10">
        <v>690</v>
      </c>
      <c r="B79" s="11" t="s">
        <v>892</v>
      </c>
      <c r="C79" s="12"/>
      <c r="D79" s="12">
        <v>11</v>
      </c>
    </row>
    <row r="80" spans="1:4" x14ac:dyDescent="0.2">
      <c r="A80" s="10">
        <v>700</v>
      </c>
      <c r="B80" s="11" t="s">
        <v>893</v>
      </c>
      <c r="C80" s="12"/>
      <c r="D80" s="12">
        <v>14.33</v>
      </c>
    </row>
    <row r="81" spans="1:4" x14ac:dyDescent="0.2">
      <c r="A81" s="10">
        <v>710</v>
      </c>
      <c r="B81" s="11" t="s">
        <v>894</v>
      </c>
      <c r="C81" s="12"/>
      <c r="D81" s="12">
        <v>14.2</v>
      </c>
    </row>
    <row r="82" spans="1:4" x14ac:dyDescent="0.2">
      <c r="A82" s="10">
        <v>720</v>
      </c>
      <c r="B82" s="11" t="s">
        <v>895</v>
      </c>
      <c r="C82" s="12"/>
      <c r="D82" s="12">
        <v>10.039999999999999</v>
      </c>
    </row>
    <row r="83" spans="1:4" x14ac:dyDescent="0.2">
      <c r="A83" s="10">
        <v>730</v>
      </c>
      <c r="B83" s="11" t="s">
        <v>896</v>
      </c>
      <c r="C83" s="12"/>
      <c r="D83" s="12">
        <v>16.600000000000001</v>
      </c>
    </row>
    <row r="84" spans="1:4" x14ac:dyDescent="0.2">
      <c r="A84" s="10">
        <v>740</v>
      </c>
      <c r="B84" s="11" t="s">
        <v>897</v>
      </c>
      <c r="C84" s="12"/>
      <c r="D84" s="12">
        <v>16.71</v>
      </c>
    </row>
    <row r="85" spans="1:4" x14ac:dyDescent="0.2">
      <c r="A85" s="10">
        <v>750</v>
      </c>
      <c r="B85" s="11" t="s">
        <v>898</v>
      </c>
      <c r="C85" s="12"/>
      <c r="D85" s="12">
        <v>12.7</v>
      </c>
    </row>
    <row r="86" spans="1:4" x14ac:dyDescent="0.2">
      <c r="A86" s="10">
        <v>760</v>
      </c>
      <c r="B86" s="11" t="s">
        <v>899</v>
      </c>
      <c r="C86" s="12"/>
      <c r="D86" s="12">
        <v>12.9</v>
      </c>
    </row>
    <row r="87" spans="1:4" x14ac:dyDescent="0.2">
      <c r="A87" s="10">
        <v>770</v>
      </c>
      <c r="B87" s="11" t="s">
        <v>900</v>
      </c>
      <c r="C87" s="12"/>
      <c r="D87" s="12">
        <v>6.35</v>
      </c>
    </row>
    <row r="88" spans="1:4" x14ac:dyDescent="0.2">
      <c r="A88" s="10">
        <v>780</v>
      </c>
      <c r="B88" s="11" t="s">
        <v>901</v>
      </c>
      <c r="C88" s="12"/>
      <c r="D88" s="12">
        <v>11</v>
      </c>
    </row>
    <row r="89" spans="1:4" x14ac:dyDescent="0.2">
      <c r="A89" s="10">
        <v>790</v>
      </c>
      <c r="B89" s="11" t="s">
        <v>902</v>
      </c>
      <c r="C89" s="12"/>
      <c r="D89" s="12">
        <v>8.0500000000000007</v>
      </c>
    </row>
    <row r="90" spans="1:4" x14ac:dyDescent="0.2">
      <c r="A90" s="10">
        <v>800</v>
      </c>
      <c r="B90" s="11" t="s">
        <v>903</v>
      </c>
      <c r="C90" s="12">
        <v>3.32</v>
      </c>
      <c r="D90" s="12">
        <v>10.73</v>
      </c>
    </row>
    <row r="91" spans="1:4" ht="22.5" x14ac:dyDescent="0.2">
      <c r="A91" s="10">
        <v>810</v>
      </c>
      <c r="B91" s="11" t="s">
        <v>904</v>
      </c>
      <c r="C91" s="12">
        <v>2.5099999999999998</v>
      </c>
      <c r="D91" s="12">
        <v>10.99</v>
      </c>
    </row>
    <row r="92" spans="1:4" ht="22.5" x14ac:dyDescent="0.2">
      <c r="A92" s="10">
        <v>820</v>
      </c>
      <c r="B92" s="11" t="s">
        <v>905</v>
      </c>
      <c r="C92" s="12"/>
      <c r="D92" s="12"/>
    </row>
    <row r="93" spans="1:4" x14ac:dyDescent="0.2">
      <c r="A93" s="10">
        <v>830</v>
      </c>
      <c r="B93" s="11" t="s">
        <v>906</v>
      </c>
      <c r="C93" s="12">
        <v>0.06</v>
      </c>
      <c r="D93" s="12">
        <v>9.7899999999999991</v>
      </c>
    </row>
    <row r="94" spans="1:4" ht="22.5" x14ac:dyDescent="0.2">
      <c r="A94" s="10">
        <v>840</v>
      </c>
      <c r="B94" s="11" t="s">
        <v>907</v>
      </c>
      <c r="C94" s="12">
        <v>0.71</v>
      </c>
      <c r="D94" s="12">
        <v>11.31</v>
      </c>
    </row>
    <row r="95" spans="1:4" x14ac:dyDescent="0.2">
      <c r="A95" s="10">
        <v>850</v>
      </c>
      <c r="B95" s="11" t="s">
        <v>908</v>
      </c>
      <c r="C95" s="12"/>
      <c r="D95" s="12">
        <v>8.65</v>
      </c>
    </row>
    <row r="96" spans="1:4" ht="22.5" x14ac:dyDescent="0.2">
      <c r="A96" s="10">
        <v>860</v>
      </c>
      <c r="B96" s="11" t="s">
        <v>909</v>
      </c>
      <c r="C96" s="12"/>
      <c r="D96" s="12">
        <v>10.9</v>
      </c>
    </row>
    <row r="97" spans="1:4" x14ac:dyDescent="0.2">
      <c r="A97" s="10">
        <v>870</v>
      </c>
      <c r="B97" s="11" t="s">
        <v>910</v>
      </c>
      <c r="C97" s="12">
        <v>0.62</v>
      </c>
      <c r="D97" s="12">
        <v>12.17</v>
      </c>
    </row>
    <row r="98" spans="1:4" x14ac:dyDescent="0.2">
      <c r="A98" s="10">
        <v>880</v>
      </c>
      <c r="B98" s="11" t="s">
        <v>911</v>
      </c>
      <c r="C98" s="12">
        <v>0.67</v>
      </c>
      <c r="D98" s="12">
        <v>3.21</v>
      </c>
    </row>
    <row r="99" spans="1:4" x14ac:dyDescent="0.2">
      <c r="C99" s="8"/>
      <c r="D99" s="8"/>
    </row>
  </sheetData>
  <pageMargins left="0.6" right="0.6" top="0.6" bottom="0.6" header="0.2" footer="0.2"/>
  <pageSetup paperSize="9" scale="60" fitToHeight="0" pageOrder="overThenDown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activeCell="I2" sqref="I2"/>
    </sheetView>
  </sheetViews>
  <sheetFormatPr defaultRowHeight="11.25" x14ac:dyDescent="0.2"/>
  <cols>
    <col min="1" max="1" width="5" style="7" customWidth="1"/>
    <col min="2" max="2" width="36.7109375" style="7" customWidth="1"/>
    <col min="3" max="6" width="9.28515625" style="7" customWidth="1"/>
    <col min="7" max="16384" width="9.140625" style="7"/>
  </cols>
  <sheetData>
    <row r="1" spans="1:6" x14ac:dyDescent="0.2">
      <c r="A1" s="7" t="s">
        <v>917</v>
      </c>
    </row>
    <row r="2" spans="1:6" x14ac:dyDescent="0.2">
      <c r="A2" s="7" t="s">
        <v>1</v>
      </c>
    </row>
    <row r="3" spans="1:6" x14ac:dyDescent="0.2">
      <c r="A3" s="7" t="s">
        <v>918</v>
      </c>
    </row>
    <row r="4" spans="1:6" x14ac:dyDescent="0.2">
      <c r="A4" s="7" t="s">
        <v>919</v>
      </c>
    </row>
    <row r="5" spans="1:6" x14ac:dyDescent="0.2">
      <c r="A5" s="7" t="s">
        <v>4</v>
      </c>
    </row>
    <row r="6" spans="1:6" x14ac:dyDescent="0.2">
      <c r="A6" s="7" t="s">
        <v>5</v>
      </c>
    </row>
    <row r="7" spans="1:6" x14ac:dyDescent="0.2">
      <c r="A7" s="7" t="s">
        <v>6</v>
      </c>
    </row>
    <row r="8" spans="1:6" ht="45" x14ac:dyDescent="0.2">
      <c r="A8" s="9" t="s">
        <v>7</v>
      </c>
      <c r="B8" s="9" t="s">
        <v>9</v>
      </c>
      <c r="C8" s="9" t="s">
        <v>920</v>
      </c>
      <c r="D8" s="9" t="s">
        <v>921</v>
      </c>
      <c r="E8" s="9" t="s">
        <v>916</v>
      </c>
      <c r="F8" s="9" t="s">
        <v>922</v>
      </c>
    </row>
    <row r="9" spans="1:6" x14ac:dyDescent="0.2">
      <c r="A9" s="9" t="s">
        <v>8</v>
      </c>
      <c r="B9" s="9" t="s">
        <v>10</v>
      </c>
      <c r="C9" s="9">
        <v>1</v>
      </c>
      <c r="D9" s="9">
        <v>2</v>
      </c>
      <c r="E9" s="9">
        <v>3</v>
      </c>
      <c r="F9" s="9">
        <v>4</v>
      </c>
    </row>
    <row r="10" spans="1:6" ht="22.5" x14ac:dyDescent="0.2">
      <c r="A10" s="10">
        <v>20</v>
      </c>
      <c r="B10" s="11" t="s">
        <v>923</v>
      </c>
      <c r="C10" s="14">
        <v>82.4</v>
      </c>
      <c r="D10" s="14">
        <v>80.900000000000006</v>
      </c>
      <c r="E10" s="14">
        <v>81.7</v>
      </c>
      <c r="F10" s="14">
        <v>81.599999999999994</v>
      </c>
    </row>
    <row r="11" spans="1:6" x14ac:dyDescent="0.2">
      <c r="A11" s="10">
        <v>30</v>
      </c>
      <c r="B11" s="11" t="s">
        <v>924</v>
      </c>
      <c r="C11" s="14">
        <v>10.8</v>
      </c>
      <c r="D11" s="14">
        <v>20.399999999999999</v>
      </c>
      <c r="E11" s="14">
        <v>10.6</v>
      </c>
      <c r="F11" s="14">
        <v>10.199999999999999</v>
      </c>
    </row>
    <row r="12" spans="1:6" x14ac:dyDescent="0.2">
      <c r="A12" s="10">
        <v>40</v>
      </c>
      <c r="B12" s="11" t="s">
        <v>925</v>
      </c>
      <c r="C12" s="14">
        <v>22.1</v>
      </c>
      <c r="D12" s="14">
        <v>41.8</v>
      </c>
      <c r="E12" s="14">
        <v>23</v>
      </c>
      <c r="F12" s="14">
        <v>17.399999999999999</v>
      </c>
    </row>
    <row r="13" spans="1:6" x14ac:dyDescent="0.2">
      <c r="A13" s="10">
        <v>50</v>
      </c>
      <c r="B13" s="11" t="s">
        <v>926</v>
      </c>
      <c r="C13" s="14">
        <v>6.6</v>
      </c>
      <c r="D13" s="14">
        <v>15.2</v>
      </c>
      <c r="E13" s="14">
        <v>6.4</v>
      </c>
      <c r="F13" s="14">
        <v>5.5</v>
      </c>
    </row>
    <row r="14" spans="1:6" x14ac:dyDescent="0.2">
      <c r="A14" s="10">
        <v>60</v>
      </c>
      <c r="B14" s="11" t="s">
        <v>927</v>
      </c>
      <c r="C14" s="14">
        <v>1.6</v>
      </c>
      <c r="D14" s="14">
        <v>7.4</v>
      </c>
      <c r="E14" s="14">
        <v>1.3</v>
      </c>
      <c r="F14" s="14">
        <v>1</v>
      </c>
    </row>
    <row r="15" spans="1:6" x14ac:dyDescent="0.2">
      <c r="A15" s="10">
        <v>70</v>
      </c>
      <c r="B15" s="11" t="s">
        <v>928</v>
      </c>
      <c r="C15" s="14">
        <v>5.3</v>
      </c>
      <c r="D15" s="14">
        <v>13.3</v>
      </c>
      <c r="E15" s="14">
        <v>6.6</v>
      </c>
      <c r="F15" s="14">
        <v>5.6</v>
      </c>
    </row>
    <row r="16" spans="1:6" x14ac:dyDescent="0.2">
      <c r="A16" s="10">
        <v>80</v>
      </c>
      <c r="B16" s="11" t="s">
        <v>929</v>
      </c>
      <c r="C16" s="14">
        <v>9.3000000000000007</v>
      </c>
      <c r="D16" s="14">
        <v>18.600000000000001</v>
      </c>
      <c r="E16" s="14">
        <v>13.5</v>
      </c>
      <c r="F16" s="14">
        <v>12.4</v>
      </c>
    </row>
    <row r="17" spans="1:6" x14ac:dyDescent="0.2">
      <c r="A17" s="10">
        <v>81</v>
      </c>
      <c r="B17" s="11" t="s">
        <v>930</v>
      </c>
      <c r="C17" s="14">
        <v>7</v>
      </c>
      <c r="D17" s="14">
        <v>13.1</v>
      </c>
      <c r="E17" s="14">
        <v>6.1</v>
      </c>
      <c r="F17" s="14">
        <v>6.7</v>
      </c>
    </row>
    <row r="18" spans="1:6" x14ac:dyDescent="0.2">
      <c r="C18" s="13"/>
      <c r="D18" s="13"/>
      <c r="E18" s="13"/>
      <c r="F18" s="13"/>
    </row>
  </sheetData>
  <pageMargins left="0.6" right="0.6" top="0.6" bottom="0.6" header="0.2" footer="0.2"/>
  <pageSetup paperSize="9" scale="74" fitToHeight="0" pageOrder="overThenDown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workbookViewId="0">
      <selection activeCell="I2" sqref="I2"/>
    </sheetView>
  </sheetViews>
  <sheetFormatPr defaultRowHeight="11.25" x14ac:dyDescent="0.2"/>
  <cols>
    <col min="1" max="1" width="5" style="7" customWidth="1"/>
    <col min="2" max="2" width="36.7109375" style="7" customWidth="1"/>
    <col min="3" max="6" width="9.28515625" style="7" customWidth="1"/>
    <col min="7" max="16384" width="9.140625" style="7"/>
  </cols>
  <sheetData>
    <row r="1" spans="1:6" x14ac:dyDescent="0.2">
      <c r="A1" s="7" t="s">
        <v>931</v>
      </c>
    </row>
    <row r="2" spans="1:6" x14ac:dyDescent="0.2">
      <c r="A2" s="7" t="s">
        <v>1</v>
      </c>
    </row>
    <row r="3" spans="1:6" x14ac:dyDescent="0.2">
      <c r="A3" s="7" t="s">
        <v>932</v>
      </c>
    </row>
    <row r="4" spans="1:6" x14ac:dyDescent="0.2">
      <c r="A4" s="7" t="s">
        <v>4</v>
      </c>
    </row>
    <row r="5" spans="1:6" x14ac:dyDescent="0.2">
      <c r="A5" s="7" t="s">
        <v>5</v>
      </c>
    </row>
    <row r="6" spans="1:6" x14ac:dyDescent="0.2">
      <c r="A6" s="7" t="s">
        <v>6</v>
      </c>
    </row>
    <row r="7" spans="1:6" ht="45" x14ac:dyDescent="0.2">
      <c r="A7" s="9" t="s">
        <v>7</v>
      </c>
      <c r="B7" s="9" t="s">
        <v>9</v>
      </c>
      <c r="C7" s="9" t="s">
        <v>920</v>
      </c>
      <c r="D7" s="9" t="s">
        <v>921</v>
      </c>
      <c r="E7" s="9" t="s">
        <v>916</v>
      </c>
      <c r="F7" s="9" t="s">
        <v>922</v>
      </c>
    </row>
    <row r="8" spans="1:6" x14ac:dyDescent="0.2">
      <c r="A8" s="9" t="s">
        <v>8</v>
      </c>
      <c r="B8" s="9" t="s">
        <v>10</v>
      </c>
      <c r="C8" s="9">
        <v>1</v>
      </c>
      <c r="D8" s="9">
        <v>2</v>
      </c>
      <c r="E8" s="9">
        <v>3</v>
      </c>
      <c r="F8" s="9">
        <v>4</v>
      </c>
    </row>
    <row r="9" spans="1:6" x14ac:dyDescent="0.2">
      <c r="A9" s="10">
        <v>10</v>
      </c>
      <c r="B9" s="11" t="s">
        <v>933</v>
      </c>
      <c r="C9" s="14">
        <v>2</v>
      </c>
      <c r="D9" s="14">
        <v>26.5</v>
      </c>
      <c r="E9" s="14">
        <v>0.9</v>
      </c>
      <c r="F9" s="14">
        <v>1</v>
      </c>
    </row>
    <row r="10" spans="1:6" x14ac:dyDescent="0.2">
      <c r="A10" s="10">
        <v>20</v>
      </c>
      <c r="B10" s="11" t="s">
        <v>934</v>
      </c>
      <c r="C10" s="14">
        <v>7.5</v>
      </c>
      <c r="D10" s="14">
        <v>37.6</v>
      </c>
      <c r="E10" s="14">
        <v>3.5</v>
      </c>
      <c r="F10" s="14">
        <v>4.3</v>
      </c>
    </row>
    <row r="11" spans="1:6" x14ac:dyDescent="0.2">
      <c r="A11" s="10">
        <v>30</v>
      </c>
      <c r="B11" s="11" t="s">
        <v>935</v>
      </c>
      <c r="C11" s="14">
        <v>6.8</v>
      </c>
      <c r="D11" s="14">
        <v>35.9</v>
      </c>
      <c r="E11" s="14">
        <v>2.2000000000000002</v>
      </c>
      <c r="F11" s="14">
        <v>2.9</v>
      </c>
    </row>
    <row r="12" spans="1:6" x14ac:dyDescent="0.2">
      <c r="A12" s="10">
        <v>40</v>
      </c>
      <c r="B12" s="11" t="s">
        <v>936</v>
      </c>
      <c r="C12" s="14">
        <v>14.4</v>
      </c>
      <c r="D12" s="14">
        <v>23.6</v>
      </c>
      <c r="E12" s="14">
        <v>8.5</v>
      </c>
      <c r="F12" s="14">
        <v>8.5</v>
      </c>
    </row>
    <row r="13" spans="1:6" x14ac:dyDescent="0.2">
      <c r="A13" s="10">
        <v>50</v>
      </c>
      <c r="B13" s="11" t="s">
        <v>937</v>
      </c>
      <c r="C13" s="14">
        <v>4.3</v>
      </c>
      <c r="D13" s="14">
        <v>7.4</v>
      </c>
      <c r="E13" s="14">
        <v>1.1000000000000001</v>
      </c>
      <c r="F13" s="14">
        <v>2</v>
      </c>
    </row>
    <row r="14" spans="1:6" x14ac:dyDescent="0.2">
      <c r="C14" s="13"/>
      <c r="D14" s="13"/>
      <c r="E14" s="13"/>
      <c r="F14" s="13"/>
    </row>
  </sheetData>
  <pageMargins left="0.6" right="0.6" top="0.6" bottom="0.6" header="0.2" footer="0.2"/>
  <pageSetup paperSize="9" scale="74" fitToHeight="0" pageOrder="overThenDown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>
      <selection activeCell="I1" sqref="I1"/>
    </sheetView>
  </sheetViews>
  <sheetFormatPr defaultRowHeight="11.25" x14ac:dyDescent="0.2"/>
  <cols>
    <col min="1" max="1" width="5" style="7" customWidth="1"/>
    <col min="2" max="2" width="34.140625" style="7" customWidth="1"/>
    <col min="3" max="6" width="9.28515625" style="7" customWidth="1"/>
    <col min="7" max="16384" width="9.140625" style="7"/>
  </cols>
  <sheetData>
    <row r="1" spans="1:6" x14ac:dyDescent="0.2">
      <c r="A1" s="7" t="s">
        <v>939</v>
      </c>
    </row>
    <row r="2" spans="1:6" x14ac:dyDescent="0.2">
      <c r="A2" s="7" t="s">
        <v>1</v>
      </c>
    </row>
    <row r="3" spans="1:6" x14ac:dyDescent="0.2">
      <c r="A3" s="7" t="s">
        <v>940</v>
      </c>
    </row>
    <row r="4" spans="1:6" x14ac:dyDescent="0.2">
      <c r="A4" s="7" t="s">
        <v>941</v>
      </c>
    </row>
    <row r="5" spans="1:6" x14ac:dyDescent="0.2">
      <c r="A5" s="7" t="s">
        <v>942</v>
      </c>
    </row>
    <row r="6" spans="1:6" x14ac:dyDescent="0.2">
      <c r="A6" s="7" t="s">
        <v>4</v>
      </c>
    </row>
    <row r="7" spans="1:6" x14ac:dyDescent="0.2">
      <c r="A7" s="7" t="s">
        <v>5</v>
      </c>
    </row>
    <row r="8" spans="1:6" x14ac:dyDescent="0.2">
      <c r="A8" s="7" t="s">
        <v>6</v>
      </c>
    </row>
    <row r="9" spans="1:6" ht="15" customHeight="1" x14ac:dyDescent="0.2">
      <c r="A9" s="30" t="s">
        <v>7</v>
      </c>
      <c r="B9" s="30" t="s">
        <v>9</v>
      </c>
      <c r="C9" s="30" t="s">
        <v>943</v>
      </c>
      <c r="D9" s="29"/>
      <c r="E9" s="30" t="s">
        <v>946</v>
      </c>
      <c r="F9" s="29"/>
    </row>
    <row r="10" spans="1:6" ht="22.5" customHeight="1" x14ac:dyDescent="0.2">
      <c r="A10" s="29"/>
      <c r="B10" s="29"/>
      <c r="C10" s="9" t="s">
        <v>944</v>
      </c>
      <c r="D10" s="9" t="s">
        <v>945</v>
      </c>
      <c r="E10" s="9" t="s">
        <v>944</v>
      </c>
      <c r="F10" s="9" t="s">
        <v>945</v>
      </c>
    </row>
    <row r="11" spans="1:6" x14ac:dyDescent="0.2">
      <c r="A11" s="9" t="s">
        <v>8</v>
      </c>
      <c r="B11" s="9" t="s">
        <v>10</v>
      </c>
      <c r="C11" s="9">
        <v>1</v>
      </c>
      <c r="D11" s="9">
        <v>2</v>
      </c>
      <c r="E11" s="9">
        <v>3</v>
      </c>
      <c r="F11" s="9">
        <v>4</v>
      </c>
    </row>
    <row r="12" spans="1:6" x14ac:dyDescent="0.2">
      <c r="A12" s="10">
        <v>10</v>
      </c>
      <c r="B12" s="11" t="s">
        <v>947</v>
      </c>
      <c r="C12" s="12">
        <v>100</v>
      </c>
      <c r="D12" s="12"/>
      <c r="E12" s="12">
        <v>100</v>
      </c>
      <c r="F12" s="12">
        <v>100</v>
      </c>
    </row>
    <row r="13" spans="1:6" ht="22.5" x14ac:dyDescent="0.2">
      <c r="A13" s="10">
        <v>20</v>
      </c>
      <c r="B13" s="11" t="s">
        <v>948</v>
      </c>
      <c r="C13" s="12"/>
      <c r="D13" s="12"/>
      <c r="E13" s="12">
        <v>0.71</v>
      </c>
      <c r="F13" s="12"/>
    </row>
    <row r="14" spans="1:6" x14ac:dyDescent="0.2">
      <c r="A14" s="10">
        <v>30</v>
      </c>
      <c r="B14" s="11" t="s">
        <v>949</v>
      </c>
      <c r="C14" s="12"/>
      <c r="D14" s="12"/>
      <c r="E14" s="12"/>
      <c r="F14" s="12"/>
    </row>
    <row r="15" spans="1:6" ht="22.5" x14ac:dyDescent="0.2">
      <c r="A15" s="10">
        <v>40</v>
      </c>
      <c r="B15" s="11" t="s">
        <v>950</v>
      </c>
      <c r="C15" s="12"/>
      <c r="D15" s="12"/>
      <c r="E15" s="12">
        <v>0.71</v>
      </c>
      <c r="F15" s="12"/>
    </row>
    <row r="16" spans="1:6" x14ac:dyDescent="0.2">
      <c r="A16" s="10">
        <v>50</v>
      </c>
      <c r="B16" s="11" t="s">
        <v>951</v>
      </c>
      <c r="C16" s="12"/>
      <c r="D16" s="12"/>
      <c r="E16" s="12">
        <v>3.69</v>
      </c>
      <c r="F16" s="12"/>
    </row>
    <row r="17" spans="1:6" x14ac:dyDescent="0.2">
      <c r="A17" s="10">
        <v>60</v>
      </c>
      <c r="B17" s="11" t="s">
        <v>952</v>
      </c>
      <c r="C17" s="12"/>
      <c r="D17" s="12"/>
      <c r="E17" s="12"/>
      <c r="F17" s="12"/>
    </row>
    <row r="18" spans="1:6" ht="22.5" x14ac:dyDescent="0.2">
      <c r="A18" s="10">
        <v>70</v>
      </c>
      <c r="B18" s="11" t="s">
        <v>953</v>
      </c>
      <c r="C18" s="12"/>
      <c r="D18" s="12"/>
      <c r="E18" s="12">
        <v>1.19</v>
      </c>
      <c r="F18" s="12"/>
    </row>
    <row r="19" spans="1:6" ht="22.5" x14ac:dyDescent="0.2">
      <c r="A19" s="10">
        <v>80</v>
      </c>
      <c r="B19" s="11" t="s">
        <v>954</v>
      </c>
      <c r="C19" s="12"/>
      <c r="D19" s="12"/>
      <c r="E19" s="12">
        <v>61.95</v>
      </c>
      <c r="F19" s="12"/>
    </row>
    <row r="20" spans="1:6" ht="22.5" x14ac:dyDescent="0.2">
      <c r="A20" s="10">
        <v>90</v>
      </c>
      <c r="B20" s="11" t="s">
        <v>955</v>
      </c>
      <c r="C20" s="12">
        <v>100</v>
      </c>
      <c r="D20" s="12"/>
      <c r="E20" s="12">
        <v>2.02</v>
      </c>
      <c r="F20" s="12"/>
    </row>
    <row r="21" spans="1:6" x14ac:dyDescent="0.2">
      <c r="A21" s="10">
        <v>100</v>
      </c>
      <c r="B21" s="11" t="s">
        <v>956</v>
      </c>
      <c r="C21" s="12"/>
      <c r="D21" s="12"/>
      <c r="E21" s="12">
        <v>3.09</v>
      </c>
      <c r="F21" s="12"/>
    </row>
    <row r="22" spans="1:6" ht="22.5" x14ac:dyDescent="0.2">
      <c r="A22" s="10">
        <v>110</v>
      </c>
      <c r="B22" s="11" t="s">
        <v>957</v>
      </c>
      <c r="C22" s="12"/>
      <c r="D22" s="12"/>
      <c r="E22" s="12">
        <v>3.69</v>
      </c>
      <c r="F22" s="12"/>
    </row>
    <row r="23" spans="1:6" x14ac:dyDescent="0.2">
      <c r="A23" s="10">
        <v>120</v>
      </c>
      <c r="B23" s="11" t="s">
        <v>958</v>
      </c>
      <c r="C23" s="12"/>
      <c r="D23" s="12"/>
      <c r="E23" s="12"/>
      <c r="F23" s="12"/>
    </row>
    <row r="24" spans="1:6" ht="22.5" x14ac:dyDescent="0.2">
      <c r="A24" s="10">
        <v>130</v>
      </c>
      <c r="B24" s="11" t="s">
        <v>959</v>
      </c>
      <c r="C24" s="12"/>
      <c r="D24" s="12"/>
      <c r="E24" s="12">
        <v>2.5</v>
      </c>
      <c r="F24" s="12"/>
    </row>
    <row r="25" spans="1:6" x14ac:dyDescent="0.2">
      <c r="A25" s="10">
        <v>140</v>
      </c>
      <c r="B25" s="11" t="s">
        <v>960</v>
      </c>
      <c r="C25" s="12"/>
      <c r="D25" s="12"/>
      <c r="E25" s="12">
        <v>20.45</v>
      </c>
      <c r="F25" s="12">
        <v>100</v>
      </c>
    </row>
    <row r="26" spans="1:6" x14ac:dyDescent="0.2">
      <c r="C26" s="8"/>
      <c r="D26" s="8"/>
      <c r="E26" s="8"/>
      <c r="F26" s="8"/>
    </row>
  </sheetData>
  <mergeCells count="4">
    <mergeCell ref="A9:A10"/>
    <mergeCell ref="B9:B10"/>
    <mergeCell ref="C9:D9"/>
    <mergeCell ref="E9:F9"/>
  </mergeCells>
  <pageMargins left="0.6" right="0.6" top="0.6" bottom="0.6" header="0.2" footer="0.2"/>
  <pageSetup paperSize="9" scale="78" fitToHeight="0" pageOrder="overThenDown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>
      <selection activeCell="I2" sqref="I2"/>
    </sheetView>
  </sheetViews>
  <sheetFormatPr defaultRowHeight="11.25" x14ac:dyDescent="0.2"/>
  <cols>
    <col min="1" max="1" width="5" style="7" customWidth="1"/>
    <col min="2" max="2" width="22.140625" style="7" customWidth="1"/>
    <col min="3" max="6" width="9.28515625" style="7" customWidth="1"/>
    <col min="7" max="16384" width="9.140625" style="7"/>
  </cols>
  <sheetData>
    <row r="1" spans="1:6" x14ac:dyDescent="0.2">
      <c r="A1" s="7" t="s">
        <v>965</v>
      </c>
    </row>
    <row r="2" spans="1:6" x14ac:dyDescent="0.2">
      <c r="A2" s="7" t="s">
        <v>1</v>
      </c>
    </row>
    <row r="3" spans="1:6" x14ac:dyDescent="0.2">
      <c r="A3" s="7" t="s">
        <v>966</v>
      </c>
    </row>
    <row r="4" spans="1:6" x14ac:dyDescent="0.2">
      <c r="A4" s="7" t="s">
        <v>967</v>
      </c>
    </row>
    <row r="5" spans="1:6" x14ac:dyDescent="0.2">
      <c r="A5" s="7" t="s">
        <v>4</v>
      </c>
    </row>
    <row r="6" spans="1:6" x14ac:dyDescent="0.2">
      <c r="A6" s="7" t="s">
        <v>5</v>
      </c>
    </row>
    <row r="7" spans="1:6" x14ac:dyDescent="0.2">
      <c r="A7" s="7" t="s">
        <v>6</v>
      </c>
    </row>
    <row r="8" spans="1:6" ht="45" x14ac:dyDescent="0.2">
      <c r="A8" s="9" t="s">
        <v>7</v>
      </c>
      <c r="B8" s="9" t="s">
        <v>9</v>
      </c>
      <c r="C8" s="9" t="s">
        <v>961</v>
      </c>
      <c r="D8" s="9" t="s">
        <v>962</v>
      </c>
      <c r="E8" s="9" t="s">
        <v>963</v>
      </c>
      <c r="F8" s="9" t="s">
        <v>964</v>
      </c>
    </row>
    <row r="9" spans="1:6" x14ac:dyDescent="0.2">
      <c r="A9" s="9" t="s">
        <v>8</v>
      </c>
      <c r="B9" s="9" t="s">
        <v>10</v>
      </c>
      <c r="C9" s="9">
        <v>1</v>
      </c>
      <c r="D9" s="9">
        <v>2</v>
      </c>
      <c r="E9" s="9">
        <v>3</v>
      </c>
      <c r="F9" s="9">
        <v>4</v>
      </c>
    </row>
    <row r="10" spans="1:6" x14ac:dyDescent="0.2">
      <c r="A10" s="10">
        <v>10</v>
      </c>
      <c r="B10" s="16"/>
      <c r="C10" s="12">
        <v>8.5500000000000007</v>
      </c>
      <c r="D10" s="12">
        <v>12.5</v>
      </c>
      <c r="E10" s="12">
        <v>5.21</v>
      </c>
      <c r="F10" s="12">
        <v>5.87</v>
      </c>
    </row>
    <row r="11" spans="1:6" x14ac:dyDescent="0.2">
      <c r="C11" s="8"/>
      <c r="D11" s="8"/>
      <c r="E11" s="8"/>
      <c r="F11" s="8"/>
    </row>
  </sheetData>
  <pageMargins left="0.6" right="0.6" top="0.6" bottom="0.6" header="0.2" footer="0.2"/>
  <pageSetup paperSize="9" scale="98" fitToHeight="0" pageOrder="overThenDown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>
      <selection activeCell="I2" sqref="I2"/>
    </sheetView>
  </sheetViews>
  <sheetFormatPr defaultRowHeight="11.25" x14ac:dyDescent="0.2"/>
  <cols>
    <col min="1" max="1" width="5" style="7" customWidth="1"/>
    <col min="2" max="2" width="22.140625" style="7" customWidth="1"/>
    <col min="3" max="6" width="9.28515625" style="7" customWidth="1"/>
    <col min="7" max="16384" width="9.140625" style="7"/>
  </cols>
  <sheetData>
    <row r="1" spans="1:6" x14ac:dyDescent="0.2">
      <c r="A1" s="7" t="s">
        <v>968</v>
      </c>
    </row>
    <row r="2" spans="1:6" x14ac:dyDescent="0.2">
      <c r="A2" s="7" t="s">
        <v>1</v>
      </c>
    </row>
    <row r="3" spans="1:6" x14ac:dyDescent="0.2">
      <c r="A3" s="7" t="s">
        <v>969</v>
      </c>
    </row>
    <row r="4" spans="1:6" x14ac:dyDescent="0.2">
      <c r="A4" s="7" t="s">
        <v>970</v>
      </c>
    </row>
    <row r="5" spans="1:6" x14ac:dyDescent="0.2">
      <c r="A5" s="7" t="s">
        <v>4</v>
      </c>
    </row>
    <row r="6" spans="1:6" x14ac:dyDescent="0.2">
      <c r="A6" s="7" t="s">
        <v>5</v>
      </c>
    </row>
    <row r="7" spans="1:6" x14ac:dyDescent="0.2">
      <c r="A7" s="7" t="s">
        <v>6</v>
      </c>
    </row>
    <row r="8" spans="1:6" ht="45" x14ac:dyDescent="0.2">
      <c r="A8" s="9" t="s">
        <v>7</v>
      </c>
      <c r="B8" s="9" t="s">
        <v>9</v>
      </c>
      <c r="C8" s="9" t="s">
        <v>961</v>
      </c>
      <c r="D8" s="9" t="s">
        <v>962</v>
      </c>
      <c r="E8" s="9" t="s">
        <v>963</v>
      </c>
      <c r="F8" s="9" t="s">
        <v>964</v>
      </c>
    </row>
    <row r="9" spans="1:6" x14ac:dyDescent="0.2">
      <c r="A9" s="9" t="s">
        <v>8</v>
      </c>
      <c r="B9" s="9" t="s">
        <v>10</v>
      </c>
      <c r="C9" s="9">
        <v>1</v>
      </c>
      <c r="D9" s="9">
        <v>2</v>
      </c>
      <c r="E9" s="9">
        <v>3</v>
      </c>
      <c r="F9" s="9">
        <v>4</v>
      </c>
    </row>
    <row r="10" spans="1:6" x14ac:dyDescent="0.2">
      <c r="A10" s="10">
        <v>10</v>
      </c>
      <c r="B10" s="16"/>
      <c r="C10" s="12">
        <v>17.47</v>
      </c>
      <c r="D10" s="12">
        <v>22.52</v>
      </c>
      <c r="E10" s="12">
        <v>7.21</v>
      </c>
      <c r="F10" s="12">
        <v>7.48</v>
      </c>
    </row>
    <row r="11" spans="1:6" x14ac:dyDescent="0.2">
      <c r="C11" s="8"/>
      <c r="D11" s="8"/>
      <c r="E11" s="8"/>
      <c r="F11" s="8"/>
    </row>
  </sheetData>
  <pageMargins left="0.6" right="0.6" top="0.6" bottom="0.6" header="0.2" footer="0.2"/>
  <pageSetup paperSize="9" scale="98" fitToHeight="0" pageOrder="overThenDown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workbookViewId="0">
      <selection activeCell="P2" sqref="P2"/>
    </sheetView>
  </sheetViews>
  <sheetFormatPr defaultRowHeight="11.25" x14ac:dyDescent="0.2"/>
  <cols>
    <col min="1" max="1" width="5" style="7" customWidth="1"/>
    <col min="2" max="2" width="42.7109375" style="7" customWidth="1"/>
    <col min="3" max="10" width="9.28515625" style="7" customWidth="1"/>
    <col min="11" max="16384" width="9.140625" style="7"/>
  </cols>
  <sheetData>
    <row r="1" spans="1:10" x14ac:dyDescent="0.2">
      <c r="A1" s="7" t="s">
        <v>30</v>
      </c>
    </row>
    <row r="2" spans="1:10" x14ac:dyDescent="0.2">
      <c r="A2" s="7" t="s">
        <v>1</v>
      </c>
    </row>
    <row r="3" spans="1:10" x14ac:dyDescent="0.2">
      <c r="A3" s="7" t="s">
        <v>31</v>
      </c>
    </row>
    <row r="4" spans="1:10" x14ac:dyDescent="0.2">
      <c r="A4" s="7" t="s">
        <v>4</v>
      </c>
    </row>
    <row r="5" spans="1:10" x14ac:dyDescent="0.2">
      <c r="A5" s="7" t="s">
        <v>5</v>
      </c>
    </row>
    <row r="6" spans="1:10" x14ac:dyDescent="0.2">
      <c r="A6" s="7" t="s">
        <v>6</v>
      </c>
    </row>
    <row r="7" spans="1:10" ht="101.25" x14ac:dyDescent="0.2">
      <c r="A7" s="9" t="s">
        <v>7</v>
      </c>
      <c r="B7" s="9" t="s">
        <v>9</v>
      </c>
      <c r="C7" s="9" t="s">
        <v>32</v>
      </c>
      <c r="D7" s="9" t="s">
        <v>33</v>
      </c>
      <c r="E7" s="9" t="s">
        <v>34</v>
      </c>
      <c r="F7" s="9" t="s">
        <v>35</v>
      </c>
      <c r="G7" s="9" t="s">
        <v>36</v>
      </c>
      <c r="H7" s="9" t="s">
        <v>37</v>
      </c>
      <c r="I7" s="9" t="s">
        <v>38</v>
      </c>
      <c r="J7" s="9" t="s">
        <v>39</v>
      </c>
    </row>
    <row r="8" spans="1:10" x14ac:dyDescent="0.2">
      <c r="A8" s="9" t="s">
        <v>8</v>
      </c>
      <c r="B8" s="9" t="s">
        <v>10</v>
      </c>
      <c r="C8" s="9">
        <v>1</v>
      </c>
      <c r="D8" s="9">
        <v>2</v>
      </c>
      <c r="E8" s="9">
        <v>3</v>
      </c>
      <c r="F8" s="9">
        <v>4</v>
      </c>
      <c r="G8" s="9">
        <v>5</v>
      </c>
      <c r="H8" s="9">
        <v>6</v>
      </c>
      <c r="I8" s="9">
        <v>7</v>
      </c>
      <c r="J8" s="9">
        <v>8</v>
      </c>
    </row>
    <row r="9" spans="1:10" x14ac:dyDescent="0.2">
      <c r="A9" s="10">
        <v>10</v>
      </c>
      <c r="B9" s="11" t="s">
        <v>40</v>
      </c>
      <c r="C9" s="14">
        <v>95.8</v>
      </c>
      <c r="D9" s="14">
        <v>94.1</v>
      </c>
      <c r="E9" s="14">
        <v>3.1</v>
      </c>
      <c r="F9" s="14">
        <v>98.5</v>
      </c>
      <c r="G9" s="14">
        <v>96.1</v>
      </c>
      <c r="H9" s="14">
        <v>98.1</v>
      </c>
      <c r="I9" s="14">
        <v>93.1</v>
      </c>
      <c r="J9" s="14">
        <v>98.1</v>
      </c>
    </row>
    <row r="10" spans="1:10" x14ac:dyDescent="0.2">
      <c r="C10" s="13"/>
      <c r="D10" s="13"/>
      <c r="E10" s="13"/>
      <c r="F10" s="13"/>
      <c r="G10" s="13"/>
      <c r="H10" s="13"/>
      <c r="I10" s="13"/>
      <c r="J10" s="13"/>
    </row>
  </sheetData>
  <pageMargins left="0.6" right="0.6" top="0.6" bottom="0.6" header="0.2" footer="0.2"/>
  <pageSetup paperSize="9" scale="53" fitToHeight="0" pageOrder="overThenDown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workbookViewId="0">
      <selection activeCell="I2" sqref="I2"/>
    </sheetView>
  </sheetViews>
  <sheetFormatPr defaultRowHeight="11.25" x14ac:dyDescent="0.2"/>
  <cols>
    <col min="1" max="1" width="5" style="7" customWidth="1"/>
    <col min="2" max="2" width="26.42578125" style="7" customWidth="1"/>
    <col min="3" max="6" width="9.28515625" style="7" customWidth="1"/>
    <col min="7" max="16384" width="9.140625" style="7"/>
  </cols>
  <sheetData>
    <row r="1" spans="1:6" x14ac:dyDescent="0.2">
      <c r="A1" s="7" t="s">
        <v>971</v>
      </c>
    </row>
    <row r="2" spans="1:6" x14ac:dyDescent="0.2">
      <c r="A2" s="7" t="s">
        <v>1</v>
      </c>
    </row>
    <row r="3" spans="1:6" x14ac:dyDescent="0.2">
      <c r="A3" s="7" t="s">
        <v>972</v>
      </c>
    </row>
    <row r="4" spans="1:6" x14ac:dyDescent="0.2">
      <c r="A4" s="7" t="s">
        <v>4</v>
      </c>
    </row>
    <row r="5" spans="1:6" x14ac:dyDescent="0.2">
      <c r="A5" s="7" t="s">
        <v>5</v>
      </c>
    </row>
    <row r="6" spans="1:6" x14ac:dyDescent="0.2">
      <c r="A6" s="7" t="s">
        <v>6</v>
      </c>
    </row>
    <row r="7" spans="1:6" ht="45" x14ac:dyDescent="0.2">
      <c r="A7" s="9" t="s">
        <v>7</v>
      </c>
      <c r="B7" s="9" t="s">
        <v>9</v>
      </c>
      <c r="C7" s="9" t="s">
        <v>973</v>
      </c>
      <c r="D7" s="9" t="s">
        <v>974</v>
      </c>
      <c r="E7" s="9" t="s">
        <v>975</v>
      </c>
      <c r="F7" s="9" t="s">
        <v>976</v>
      </c>
    </row>
    <row r="8" spans="1:6" x14ac:dyDescent="0.2">
      <c r="A8" s="9" t="s">
        <v>8</v>
      </c>
      <c r="B8" s="9" t="s">
        <v>10</v>
      </c>
      <c r="C8" s="9">
        <v>1</v>
      </c>
      <c r="D8" s="9">
        <v>2</v>
      </c>
      <c r="E8" s="9">
        <v>3</v>
      </c>
      <c r="F8" s="9">
        <v>4</v>
      </c>
    </row>
    <row r="9" spans="1:6" x14ac:dyDescent="0.2">
      <c r="A9" s="10">
        <v>1</v>
      </c>
      <c r="B9" s="11" t="s">
        <v>961</v>
      </c>
      <c r="C9" s="12">
        <v>1180</v>
      </c>
      <c r="D9" s="12">
        <v>12.03</v>
      </c>
      <c r="E9" s="12">
        <v>46.27</v>
      </c>
      <c r="F9" s="12">
        <v>41.69</v>
      </c>
    </row>
    <row r="10" spans="1:6" x14ac:dyDescent="0.2">
      <c r="A10" s="10">
        <v>2</v>
      </c>
      <c r="B10" s="11" t="s">
        <v>962</v>
      </c>
      <c r="C10" s="12">
        <v>2527</v>
      </c>
      <c r="D10" s="12">
        <v>26.51</v>
      </c>
      <c r="E10" s="12">
        <v>37.630000000000003</v>
      </c>
      <c r="F10" s="12">
        <v>35.85</v>
      </c>
    </row>
    <row r="11" spans="1:6" x14ac:dyDescent="0.2">
      <c r="A11" s="10">
        <v>3</v>
      </c>
      <c r="B11" s="11" t="s">
        <v>963</v>
      </c>
      <c r="C11" s="12">
        <v>1424</v>
      </c>
      <c r="D11" s="12">
        <v>13.83</v>
      </c>
      <c r="E11" s="12">
        <v>52.88</v>
      </c>
      <c r="F11" s="12">
        <v>33.29</v>
      </c>
    </row>
    <row r="12" spans="1:6" x14ac:dyDescent="0.2">
      <c r="A12" s="10">
        <v>4</v>
      </c>
      <c r="B12" s="11" t="s">
        <v>977</v>
      </c>
      <c r="C12" s="12">
        <v>342</v>
      </c>
      <c r="D12" s="12">
        <v>11.99</v>
      </c>
      <c r="E12" s="12">
        <v>52.92</v>
      </c>
      <c r="F12" s="12">
        <v>35.090000000000003</v>
      </c>
    </row>
    <row r="13" spans="1:6" x14ac:dyDescent="0.2">
      <c r="C13" s="8"/>
      <c r="D13" s="8"/>
      <c r="E13" s="8"/>
      <c r="F13" s="8"/>
    </row>
  </sheetData>
  <pageMargins left="0.6" right="0.6" top="0.6" bottom="0.6" header="0.2" footer="0.2"/>
  <pageSetup paperSize="9" scale="90" fitToHeight="0" pageOrder="overThenDown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7"/>
  <sheetViews>
    <sheetView workbookViewId="0">
      <selection activeCell="H4" sqref="H4"/>
    </sheetView>
  </sheetViews>
  <sheetFormatPr defaultRowHeight="11.25" x14ac:dyDescent="0.2"/>
  <cols>
    <col min="1" max="1" width="5" style="7" customWidth="1"/>
    <col min="2" max="2" width="60.7109375" style="7" customWidth="1"/>
    <col min="3" max="5" width="9.28515625" style="7" customWidth="1"/>
    <col min="6" max="16384" width="9.140625" style="7"/>
  </cols>
  <sheetData>
    <row r="1" spans="1:5" x14ac:dyDescent="0.2">
      <c r="A1" s="7" t="s">
        <v>978</v>
      </c>
    </row>
    <row r="2" spans="1:5" x14ac:dyDescent="0.2">
      <c r="A2" s="7" t="s">
        <v>1</v>
      </c>
    </row>
    <row r="3" spans="1:5" x14ac:dyDescent="0.2">
      <c r="A3" s="7" t="s">
        <v>979</v>
      </c>
    </row>
    <row r="4" spans="1:5" x14ac:dyDescent="0.2">
      <c r="A4" s="7" t="s">
        <v>4</v>
      </c>
    </row>
    <row r="5" spans="1:5" x14ac:dyDescent="0.2">
      <c r="A5" s="7" t="s">
        <v>5</v>
      </c>
    </row>
    <row r="6" spans="1:5" x14ac:dyDescent="0.2">
      <c r="A6" s="7" t="s">
        <v>6</v>
      </c>
    </row>
    <row r="7" spans="1:5" ht="45" x14ac:dyDescent="0.2">
      <c r="A7" s="9" t="s">
        <v>7</v>
      </c>
      <c r="B7" s="9" t="s">
        <v>9</v>
      </c>
      <c r="C7" s="9" t="s">
        <v>980</v>
      </c>
      <c r="D7" s="9" t="s">
        <v>981</v>
      </c>
      <c r="E7" s="9" t="s">
        <v>982</v>
      </c>
    </row>
    <row r="8" spans="1:5" x14ac:dyDescent="0.2">
      <c r="A8" s="9" t="s">
        <v>8</v>
      </c>
      <c r="B8" s="9" t="s">
        <v>10</v>
      </c>
      <c r="C8" s="9">
        <v>1</v>
      </c>
      <c r="D8" s="9">
        <v>2</v>
      </c>
      <c r="E8" s="9">
        <v>3</v>
      </c>
    </row>
    <row r="9" spans="1:5" x14ac:dyDescent="0.2">
      <c r="A9" s="10">
        <v>10</v>
      </c>
      <c r="B9" s="11" t="s">
        <v>824</v>
      </c>
      <c r="C9" s="12">
        <v>9.11</v>
      </c>
      <c r="D9" s="12">
        <v>0.23</v>
      </c>
      <c r="E9" s="12">
        <v>1.42</v>
      </c>
    </row>
    <row r="10" spans="1:5" x14ac:dyDescent="0.2">
      <c r="A10" s="10">
        <v>20</v>
      </c>
      <c r="B10" s="11" t="s">
        <v>825</v>
      </c>
      <c r="C10" s="12">
        <v>7.64</v>
      </c>
      <c r="D10" s="12">
        <v>0.12</v>
      </c>
      <c r="E10" s="12">
        <v>0.5</v>
      </c>
    </row>
    <row r="11" spans="1:5" x14ac:dyDescent="0.2">
      <c r="A11" s="10">
        <v>30</v>
      </c>
      <c r="B11" s="11" t="s">
        <v>826</v>
      </c>
      <c r="C11" s="12">
        <v>6.5</v>
      </c>
      <c r="D11" s="12"/>
      <c r="E11" s="12"/>
    </row>
    <row r="12" spans="1:5" ht="22.5" x14ac:dyDescent="0.2">
      <c r="A12" s="10">
        <v>40</v>
      </c>
      <c r="B12" s="11" t="s">
        <v>827</v>
      </c>
      <c r="C12" s="12">
        <v>67.569999999999993</v>
      </c>
      <c r="D12" s="12"/>
      <c r="E12" s="12"/>
    </row>
    <row r="13" spans="1:5" x14ac:dyDescent="0.2">
      <c r="A13" s="10">
        <v>50</v>
      </c>
      <c r="B13" s="11" t="s">
        <v>828</v>
      </c>
      <c r="C13" s="12">
        <v>24.71</v>
      </c>
      <c r="D13" s="12">
        <v>36.36</v>
      </c>
      <c r="E13" s="12">
        <v>100</v>
      </c>
    </row>
    <row r="14" spans="1:5" x14ac:dyDescent="0.2">
      <c r="A14" s="10">
        <v>60</v>
      </c>
      <c r="B14" s="11" t="s">
        <v>829</v>
      </c>
      <c r="C14" s="12">
        <v>22</v>
      </c>
      <c r="D14" s="12"/>
      <c r="E14" s="12"/>
    </row>
    <row r="15" spans="1:5" x14ac:dyDescent="0.2">
      <c r="A15" s="10">
        <v>70</v>
      </c>
      <c r="B15" s="11" t="s">
        <v>830</v>
      </c>
      <c r="C15" s="12">
        <v>14.64</v>
      </c>
      <c r="D15" s="12"/>
      <c r="E15" s="12"/>
    </row>
    <row r="16" spans="1:5" x14ac:dyDescent="0.2">
      <c r="A16" s="10">
        <v>80</v>
      </c>
      <c r="B16" s="11" t="s">
        <v>831</v>
      </c>
      <c r="C16" s="12">
        <v>6.91</v>
      </c>
      <c r="D16" s="12"/>
      <c r="E16" s="12"/>
    </row>
    <row r="17" spans="1:5" x14ac:dyDescent="0.2">
      <c r="A17" s="10">
        <v>90</v>
      </c>
      <c r="B17" s="11" t="s">
        <v>832</v>
      </c>
      <c r="C17" s="12">
        <v>6.29</v>
      </c>
      <c r="D17" s="12"/>
      <c r="E17" s="12"/>
    </row>
    <row r="18" spans="1:5" x14ac:dyDescent="0.2">
      <c r="A18" s="10">
        <v>100</v>
      </c>
      <c r="B18" s="11" t="s">
        <v>833</v>
      </c>
      <c r="C18" s="12">
        <v>7.84</v>
      </c>
      <c r="D18" s="12">
        <v>0.49</v>
      </c>
      <c r="E18" s="12"/>
    </row>
    <row r="19" spans="1:5" x14ac:dyDescent="0.2">
      <c r="A19" s="10">
        <v>110</v>
      </c>
      <c r="B19" s="11" t="s">
        <v>834</v>
      </c>
      <c r="C19" s="12">
        <v>9.3699999999999992</v>
      </c>
      <c r="D19" s="12">
        <v>4.17</v>
      </c>
      <c r="E19" s="12"/>
    </row>
    <row r="20" spans="1:5" ht="22.5" x14ac:dyDescent="0.2">
      <c r="A20" s="10">
        <v>120</v>
      </c>
      <c r="B20" s="11" t="s">
        <v>835</v>
      </c>
      <c r="C20" s="12">
        <v>10.31</v>
      </c>
      <c r="D20" s="12"/>
      <c r="E20" s="12"/>
    </row>
    <row r="21" spans="1:5" ht="22.5" x14ac:dyDescent="0.2">
      <c r="A21" s="10">
        <v>130</v>
      </c>
      <c r="B21" s="11" t="s">
        <v>836</v>
      </c>
      <c r="C21" s="12">
        <v>15.9</v>
      </c>
      <c r="D21" s="12"/>
      <c r="E21" s="12"/>
    </row>
    <row r="22" spans="1:5" x14ac:dyDescent="0.2">
      <c r="A22" s="10">
        <v>140</v>
      </c>
      <c r="B22" s="11" t="s">
        <v>837</v>
      </c>
      <c r="C22" s="12">
        <v>17.79</v>
      </c>
      <c r="D22" s="12"/>
      <c r="E22" s="12"/>
    </row>
    <row r="23" spans="1:5" x14ac:dyDescent="0.2">
      <c r="A23" s="10">
        <v>150</v>
      </c>
      <c r="B23" s="11" t="s">
        <v>838</v>
      </c>
      <c r="C23" s="12">
        <v>11.85</v>
      </c>
      <c r="D23" s="12"/>
      <c r="E23" s="12"/>
    </row>
    <row r="24" spans="1:5" ht="22.5" x14ac:dyDescent="0.2">
      <c r="A24" s="10">
        <v>160</v>
      </c>
      <c r="B24" s="11" t="s">
        <v>839</v>
      </c>
      <c r="C24" s="12">
        <v>8.65</v>
      </c>
      <c r="D24" s="12"/>
      <c r="E24" s="12"/>
    </row>
    <row r="25" spans="1:5" x14ac:dyDescent="0.2">
      <c r="A25" s="10">
        <v>170</v>
      </c>
      <c r="B25" s="11" t="s">
        <v>840</v>
      </c>
      <c r="C25" s="12">
        <v>11</v>
      </c>
      <c r="D25" s="12"/>
      <c r="E25" s="12"/>
    </row>
    <row r="26" spans="1:5" x14ac:dyDescent="0.2">
      <c r="A26" s="10">
        <v>180</v>
      </c>
      <c r="B26" s="11" t="s">
        <v>841</v>
      </c>
      <c r="C26" s="12">
        <v>8.67</v>
      </c>
      <c r="D26" s="12"/>
      <c r="E26" s="12"/>
    </row>
    <row r="27" spans="1:5" x14ac:dyDescent="0.2">
      <c r="A27" s="10">
        <v>190</v>
      </c>
      <c r="B27" s="11" t="s">
        <v>842</v>
      </c>
      <c r="C27" s="12">
        <v>8.31</v>
      </c>
      <c r="D27" s="12"/>
      <c r="E27" s="12"/>
    </row>
    <row r="28" spans="1:5" x14ac:dyDescent="0.2">
      <c r="A28" s="10">
        <v>200</v>
      </c>
      <c r="B28" s="11" t="s">
        <v>843</v>
      </c>
      <c r="C28" s="12">
        <v>16.600000000000001</v>
      </c>
      <c r="D28" s="12"/>
      <c r="E28" s="12"/>
    </row>
    <row r="29" spans="1:5" x14ac:dyDescent="0.2">
      <c r="A29" s="10">
        <v>210</v>
      </c>
      <c r="B29" s="11" t="s">
        <v>844</v>
      </c>
      <c r="C29" s="12">
        <v>12.09</v>
      </c>
      <c r="D29" s="12">
        <v>0.19</v>
      </c>
      <c r="E29" s="12">
        <v>0.54</v>
      </c>
    </row>
    <row r="30" spans="1:5" ht="22.5" x14ac:dyDescent="0.2">
      <c r="A30" s="10">
        <v>220</v>
      </c>
      <c r="B30" s="11" t="s">
        <v>845</v>
      </c>
      <c r="C30" s="12">
        <v>13.59</v>
      </c>
      <c r="D30" s="12">
        <v>10</v>
      </c>
      <c r="E30" s="12"/>
    </row>
    <row r="31" spans="1:5" x14ac:dyDescent="0.2">
      <c r="A31" s="10">
        <v>230</v>
      </c>
      <c r="B31" s="11" t="s">
        <v>846</v>
      </c>
      <c r="C31" s="12">
        <v>14.5</v>
      </c>
      <c r="D31" s="12"/>
      <c r="E31" s="12"/>
    </row>
    <row r="32" spans="1:5" x14ac:dyDescent="0.2">
      <c r="A32" s="10">
        <v>240</v>
      </c>
      <c r="B32" s="11" t="s">
        <v>847</v>
      </c>
      <c r="C32" s="12">
        <v>12.1</v>
      </c>
      <c r="D32" s="12"/>
      <c r="E32" s="12"/>
    </row>
    <row r="33" spans="1:5" x14ac:dyDescent="0.2">
      <c r="A33" s="10">
        <v>250</v>
      </c>
      <c r="B33" s="11" t="s">
        <v>848</v>
      </c>
      <c r="C33" s="12">
        <v>8.65</v>
      </c>
      <c r="D33" s="12"/>
      <c r="E33" s="12"/>
    </row>
    <row r="34" spans="1:5" x14ac:dyDescent="0.2">
      <c r="A34" s="10">
        <v>260</v>
      </c>
      <c r="B34" s="11" t="s">
        <v>849</v>
      </c>
      <c r="C34" s="12">
        <v>8.76</v>
      </c>
      <c r="D34" s="12"/>
      <c r="E34" s="12"/>
    </row>
    <row r="35" spans="1:5" x14ac:dyDescent="0.2">
      <c r="A35" s="10">
        <v>270</v>
      </c>
      <c r="B35" s="11" t="s">
        <v>850</v>
      </c>
      <c r="C35" s="12">
        <v>8.91</v>
      </c>
      <c r="D35" s="12"/>
      <c r="E35" s="12"/>
    </row>
    <row r="36" spans="1:5" x14ac:dyDescent="0.2">
      <c r="A36" s="10">
        <v>280</v>
      </c>
      <c r="B36" s="11" t="s">
        <v>851</v>
      </c>
      <c r="C36" s="12">
        <v>11.99</v>
      </c>
      <c r="D36" s="12">
        <v>0.39</v>
      </c>
      <c r="E36" s="12">
        <v>20</v>
      </c>
    </row>
    <row r="37" spans="1:5" x14ac:dyDescent="0.2">
      <c r="A37" s="10">
        <v>290</v>
      </c>
      <c r="B37" s="11" t="s">
        <v>852</v>
      </c>
      <c r="C37" s="12">
        <v>14.5</v>
      </c>
      <c r="D37" s="12"/>
      <c r="E37" s="12"/>
    </row>
    <row r="38" spans="1:5" x14ac:dyDescent="0.2">
      <c r="A38" s="10">
        <v>300</v>
      </c>
      <c r="B38" s="11" t="s">
        <v>853</v>
      </c>
      <c r="C38" s="12">
        <v>6.67</v>
      </c>
      <c r="D38" s="12"/>
      <c r="E38" s="12"/>
    </row>
    <row r="39" spans="1:5" ht="22.5" x14ac:dyDescent="0.2">
      <c r="A39" s="10">
        <v>310</v>
      </c>
      <c r="B39" s="11" t="s">
        <v>854</v>
      </c>
      <c r="C39" s="12">
        <v>12.33</v>
      </c>
      <c r="D39" s="12"/>
      <c r="E39" s="12"/>
    </row>
    <row r="40" spans="1:5" x14ac:dyDescent="0.2">
      <c r="A40" s="10">
        <v>320</v>
      </c>
      <c r="B40" s="11" t="s">
        <v>855</v>
      </c>
      <c r="C40" s="12"/>
      <c r="D40" s="12"/>
      <c r="E40" s="12"/>
    </row>
    <row r="41" spans="1:5" x14ac:dyDescent="0.2">
      <c r="A41" s="10">
        <v>330</v>
      </c>
      <c r="B41" s="11" t="s">
        <v>856</v>
      </c>
      <c r="C41" s="12"/>
      <c r="D41" s="12"/>
      <c r="E41" s="12"/>
    </row>
    <row r="42" spans="1:5" x14ac:dyDescent="0.2">
      <c r="A42" s="10">
        <v>340</v>
      </c>
      <c r="B42" s="11" t="s">
        <v>857</v>
      </c>
      <c r="C42" s="12"/>
      <c r="D42" s="12"/>
      <c r="E42" s="12"/>
    </row>
    <row r="43" spans="1:5" x14ac:dyDescent="0.2">
      <c r="A43" s="10">
        <v>350</v>
      </c>
      <c r="B43" s="11" t="s">
        <v>858</v>
      </c>
      <c r="C43" s="12"/>
      <c r="D43" s="12"/>
      <c r="E43" s="12"/>
    </row>
    <row r="44" spans="1:5" x14ac:dyDescent="0.2">
      <c r="A44" s="10">
        <v>360</v>
      </c>
      <c r="B44" s="11" t="s">
        <v>859</v>
      </c>
      <c r="C44" s="12">
        <v>20</v>
      </c>
      <c r="D44" s="12">
        <v>33.33</v>
      </c>
      <c r="E44" s="12"/>
    </row>
    <row r="45" spans="1:5" x14ac:dyDescent="0.2">
      <c r="A45" s="10">
        <v>370</v>
      </c>
      <c r="B45" s="11" t="s">
        <v>860</v>
      </c>
      <c r="C45" s="12"/>
      <c r="D45" s="12">
        <v>100</v>
      </c>
      <c r="E45" s="12"/>
    </row>
    <row r="46" spans="1:5" x14ac:dyDescent="0.2">
      <c r="A46" s="10">
        <v>380</v>
      </c>
      <c r="B46" s="11" t="s">
        <v>861</v>
      </c>
      <c r="C46" s="12">
        <v>25</v>
      </c>
      <c r="D46" s="12"/>
      <c r="E46" s="12"/>
    </row>
    <row r="47" spans="1:5" x14ac:dyDescent="0.2">
      <c r="A47" s="10">
        <v>390</v>
      </c>
      <c r="B47" s="11" t="s">
        <v>862</v>
      </c>
      <c r="C47" s="12"/>
      <c r="D47" s="12"/>
      <c r="E47" s="12"/>
    </row>
    <row r="48" spans="1:5" x14ac:dyDescent="0.2">
      <c r="A48" s="10">
        <v>400</v>
      </c>
      <c r="B48" s="11" t="s">
        <v>863</v>
      </c>
      <c r="C48" s="12">
        <v>8.82</v>
      </c>
      <c r="D48" s="12">
        <v>0.02</v>
      </c>
      <c r="E48" s="12">
        <v>0.1</v>
      </c>
    </row>
    <row r="49" spans="1:5" x14ac:dyDescent="0.2">
      <c r="A49" s="10">
        <v>410</v>
      </c>
      <c r="B49" s="11" t="s">
        <v>864</v>
      </c>
      <c r="C49" s="12">
        <v>13.1</v>
      </c>
      <c r="D49" s="12">
        <v>0.16</v>
      </c>
      <c r="E49" s="12">
        <v>0.6</v>
      </c>
    </row>
    <row r="50" spans="1:5" x14ac:dyDescent="0.2">
      <c r="A50" s="10">
        <v>420</v>
      </c>
      <c r="B50" s="11" t="s">
        <v>865</v>
      </c>
      <c r="C50" s="12">
        <v>6.5</v>
      </c>
      <c r="D50" s="12"/>
      <c r="E50" s="12"/>
    </row>
    <row r="51" spans="1:5" x14ac:dyDescent="0.2">
      <c r="A51" s="10">
        <v>430</v>
      </c>
      <c r="B51" s="11" t="s">
        <v>866</v>
      </c>
      <c r="C51" s="12"/>
      <c r="D51" s="12"/>
      <c r="E51" s="12"/>
    </row>
    <row r="52" spans="1:5" x14ac:dyDescent="0.2">
      <c r="A52" s="10">
        <v>440</v>
      </c>
      <c r="B52" s="11" t="s">
        <v>867</v>
      </c>
      <c r="C52" s="12">
        <v>10.36</v>
      </c>
      <c r="D52" s="12"/>
      <c r="E52" s="12"/>
    </row>
    <row r="53" spans="1:5" x14ac:dyDescent="0.2">
      <c r="A53" s="10">
        <v>450</v>
      </c>
      <c r="B53" s="11" t="s">
        <v>868</v>
      </c>
      <c r="C53" s="12"/>
      <c r="D53" s="12"/>
      <c r="E53" s="12"/>
    </row>
    <row r="54" spans="1:5" x14ac:dyDescent="0.2">
      <c r="A54" s="10">
        <v>460</v>
      </c>
      <c r="B54" s="11" t="s">
        <v>869</v>
      </c>
      <c r="C54" s="12">
        <v>7.82</v>
      </c>
      <c r="D54" s="12">
        <v>0.02</v>
      </c>
      <c r="E54" s="12">
        <v>0.33</v>
      </c>
    </row>
    <row r="55" spans="1:5" x14ac:dyDescent="0.2">
      <c r="A55" s="10">
        <v>470</v>
      </c>
      <c r="B55" s="11" t="s">
        <v>870</v>
      </c>
      <c r="C55" s="12">
        <v>8.26</v>
      </c>
      <c r="D55" s="12"/>
      <c r="E55" s="12"/>
    </row>
    <row r="56" spans="1:5" x14ac:dyDescent="0.2">
      <c r="A56" s="10">
        <v>480</v>
      </c>
      <c r="B56" s="11" t="s">
        <v>871</v>
      </c>
      <c r="C56" s="12">
        <v>12</v>
      </c>
      <c r="D56" s="12"/>
      <c r="E56" s="12"/>
    </row>
    <row r="57" spans="1:5" x14ac:dyDescent="0.2">
      <c r="A57" s="10">
        <v>490</v>
      </c>
      <c r="B57" s="11" t="s">
        <v>872</v>
      </c>
      <c r="C57" s="12">
        <v>13.86</v>
      </c>
      <c r="D57" s="12"/>
      <c r="E57" s="12"/>
    </row>
    <row r="58" spans="1:5" ht="22.5" x14ac:dyDescent="0.2">
      <c r="A58" s="10">
        <v>500</v>
      </c>
      <c r="B58" s="11" t="s">
        <v>873</v>
      </c>
      <c r="C58" s="12">
        <v>8.33</v>
      </c>
      <c r="D58" s="12"/>
      <c r="E58" s="12"/>
    </row>
    <row r="59" spans="1:5" x14ac:dyDescent="0.2">
      <c r="A59" s="10">
        <v>510</v>
      </c>
      <c r="B59" s="11" t="s">
        <v>874</v>
      </c>
      <c r="C59" s="12">
        <v>10.89</v>
      </c>
      <c r="D59" s="12"/>
      <c r="E59" s="12"/>
    </row>
    <row r="60" spans="1:5" x14ac:dyDescent="0.2">
      <c r="A60" s="10">
        <v>520</v>
      </c>
      <c r="B60" s="11" t="s">
        <v>875</v>
      </c>
      <c r="C60" s="12">
        <v>7.08</v>
      </c>
      <c r="D60" s="12"/>
      <c r="E60" s="12"/>
    </row>
    <row r="61" spans="1:5" x14ac:dyDescent="0.2">
      <c r="A61" s="10">
        <v>530</v>
      </c>
      <c r="B61" s="11" t="s">
        <v>876</v>
      </c>
      <c r="C61" s="12">
        <v>8.74</v>
      </c>
      <c r="D61" s="12"/>
      <c r="E61" s="12"/>
    </row>
    <row r="62" spans="1:5" x14ac:dyDescent="0.2">
      <c r="A62" s="10">
        <v>540</v>
      </c>
      <c r="B62" s="11" t="s">
        <v>877</v>
      </c>
      <c r="C62" s="12">
        <v>6.96</v>
      </c>
      <c r="D62" s="12"/>
      <c r="E62" s="12"/>
    </row>
    <row r="63" spans="1:5" x14ac:dyDescent="0.2">
      <c r="A63" s="10">
        <v>550</v>
      </c>
      <c r="B63" s="11" t="s">
        <v>878</v>
      </c>
      <c r="C63" s="12">
        <v>7.11</v>
      </c>
      <c r="D63" s="12"/>
      <c r="E63" s="12"/>
    </row>
    <row r="64" spans="1:5" ht="22.5" x14ac:dyDescent="0.2">
      <c r="A64" s="10">
        <v>560</v>
      </c>
      <c r="B64" s="11" t="s">
        <v>879</v>
      </c>
      <c r="C64" s="12">
        <v>6.65</v>
      </c>
      <c r="D64" s="12"/>
      <c r="E64" s="12"/>
    </row>
    <row r="65" spans="1:5" x14ac:dyDescent="0.2">
      <c r="A65" s="10">
        <v>570</v>
      </c>
      <c r="B65" s="11" t="s">
        <v>880</v>
      </c>
      <c r="C65" s="12">
        <v>7.5</v>
      </c>
      <c r="D65" s="12"/>
      <c r="E65" s="12"/>
    </row>
    <row r="66" spans="1:5" x14ac:dyDescent="0.2">
      <c r="A66" s="10">
        <v>580</v>
      </c>
      <c r="B66" s="11" t="s">
        <v>881</v>
      </c>
      <c r="C66" s="12">
        <v>6.78</v>
      </c>
      <c r="D66" s="12"/>
      <c r="E66" s="12"/>
    </row>
    <row r="67" spans="1:5" x14ac:dyDescent="0.2">
      <c r="A67" s="10">
        <v>590</v>
      </c>
      <c r="B67" s="11" t="s">
        <v>882</v>
      </c>
      <c r="C67" s="12">
        <v>4.45</v>
      </c>
      <c r="D67" s="12"/>
      <c r="E67" s="12"/>
    </row>
    <row r="68" spans="1:5" x14ac:dyDescent="0.2">
      <c r="A68" s="10">
        <v>600</v>
      </c>
      <c r="B68" s="11" t="s">
        <v>883</v>
      </c>
      <c r="C68" s="12"/>
      <c r="D68" s="12"/>
      <c r="E68" s="12"/>
    </row>
    <row r="69" spans="1:5" x14ac:dyDescent="0.2">
      <c r="A69" s="10">
        <v>610</v>
      </c>
      <c r="B69" s="11" t="s">
        <v>884</v>
      </c>
      <c r="C69" s="12">
        <v>12.16</v>
      </c>
      <c r="D69" s="12"/>
      <c r="E69" s="12"/>
    </row>
    <row r="70" spans="1:5" x14ac:dyDescent="0.2">
      <c r="A70" s="10">
        <v>620</v>
      </c>
      <c r="B70" s="11" t="s">
        <v>885</v>
      </c>
      <c r="C70" s="12">
        <v>3.33</v>
      </c>
      <c r="D70" s="12"/>
      <c r="E70" s="12"/>
    </row>
    <row r="71" spans="1:5" x14ac:dyDescent="0.2">
      <c r="A71" s="10">
        <v>630</v>
      </c>
      <c r="B71" s="11" t="s">
        <v>886</v>
      </c>
      <c r="C71" s="12">
        <v>9.4700000000000006</v>
      </c>
      <c r="D71" s="12"/>
      <c r="E71" s="12"/>
    </row>
    <row r="72" spans="1:5" x14ac:dyDescent="0.2">
      <c r="A72" s="10">
        <v>640</v>
      </c>
      <c r="B72" s="11" t="s">
        <v>887</v>
      </c>
      <c r="C72" s="12">
        <v>10</v>
      </c>
      <c r="D72" s="12"/>
      <c r="E72" s="12"/>
    </row>
    <row r="73" spans="1:5" x14ac:dyDescent="0.2">
      <c r="A73" s="10">
        <v>650</v>
      </c>
      <c r="B73" s="11" t="s">
        <v>888</v>
      </c>
      <c r="C73" s="12">
        <v>13.6</v>
      </c>
      <c r="D73" s="12"/>
      <c r="E73" s="12"/>
    </row>
    <row r="74" spans="1:5" x14ac:dyDescent="0.2">
      <c r="A74" s="10">
        <v>660</v>
      </c>
      <c r="B74" s="11" t="s">
        <v>889</v>
      </c>
      <c r="C74" s="12">
        <v>9.43</v>
      </c>
      <c r="D74" s="12"/>
      <c r="E74" s="12"/>
    </row>
    <row r="75" spans="1:5" x14ac:dyDescent="0.2">
      <c r="A75" s="10">
        <v>670</v>
      </c>
      <c r="B75" s="11" t="s">
        <v>890</v>
      </c>
      <c r="C75" s="12">
        <v>12.17</v>
      </c>
      <c r="D75" s="12"/>
      <c r="E75" s="12"/>
    </row>
    <row r="76" spans="1:5" ht="22.5" x14ac:dyDescent="0.2">
      <c r="A76" s="10">
        <v>680</v>
      </c>
      <c r="B76" s="11" t="s">
        <v>891</v>
      </c>
      <c r="C76" s="12">
        <v>11.31</v>
      </c>
      <c r="D76" s="12"/>
      <c r="E76" s="12"/>
    </row>
    <row r="77" spans="1:5" x14ac:dyDescent="0.2">
      <c r="A77" s="10">
        <v>690</v>
      </c>
      <c r="B77" s="11" t="s">
        <v>892</v>
      </c>
      <c r="C77" s="12">
        <v>11</v>
      </c>
      <c r="D77" s="12"/>
      <c r="E77" s="12"/>
    </row>
    <row r="78" spans="1:5" x14ac:dyDescent="0.2">
      <c r="A78" s="10">
        <v>700</v>
      </c>
      <c r="B78" s="11" t="s">
        <v>893</v>
      </c>
      <c r="C78" s="12">
        <v>14.33</v>
      </c>
      <c r="D78" s="12"/>
      <c r="E78" s="12"/>
    </row>
    <row r="79" spans="1:5" x14ac:dyDescent="0.2">
      <c r="A79" s="10">
        <v>710</v>
      </c>
      <c r="B79" s="11" t="s">
        <v>894</v>
      </c>
      <c r="C79" s="12">
        <v>14.2</v>
      </c>
      <c r="D79" s="12"/>
      <c r="E79" s="12"/>
    </row>
    <row r="80" spans="1:5" x14ac:dyDescent="0.2">
      <c r="A80" s="10">
        <v>720</v>
      </c>
      <c r="B80" s="11" t="s">
        <v>895</v>
      </c>
      <c r="C80" s="12">
        <v>10.039999999999999</v>
      </c>
      <c r="D80" s="12"/>
      <c r="E80" s="12"/>
    </row>
    <row r="81" spans="1:5" x14ac:dyDescent="0.2">
      <c r="A81" s="10">
        <v>730</v>
      </c>
      <c r="B81" s="11" t="s">
        <v>896</v>
      </c>
      <c r="C81" s="12">
        <v>16.600000000000001</v>
      </c>
      <c r="D81" s="12"/>
      <c r="E81" s="12"/>
    </row>
    <row r="82" spans="1:5" x14ac:dyDescent="0.2">
      <c r="A82" s="10">
        <v>740</v>
      </c>
      <c r="B82" s="11" t="s">
        <v>897</v>
      </c>
      <c r="C82" s="12">
        <v>16.71</v>
      </c>
      <c r="D82" s="12"/>
      <c r="E82" s="12"/>
    </row>
    <row r="83" spans="1:5" x14ac:dyDescent="0.2">
      <c r="A83" s="10">
        <v>750</v>
      </c>
      <c r="B83" s="11" t="s">
        <v>898</v>
      </c>
      <c r="C83" s="12">
        <v>12.7</v>
      </c>
      <c r="D83" s="12"/>
      <c r="E83" s="12"/>
    </row>
    <row r="84" spans="1:5" x14ac:dyDescent="0.2">
      <c r="A84" s="10">
        <v>760</v>
      </c>
      <c r="B84" s="11" t="s">
        <v>899</v>
      </c>
      <c r="C84" s="12">
        <v>12.9</v>
      </c>
      <c r="D84" s="12"/>
      <c r="E84" s="12"/>
    </row>
    <row r="85" spans="1:5" x14ac:dyDescent="0.2">
      <c r="A85" s="10">
        <v>770</v>
      </c>
      <c r="B85" s="11" t="s">
        <v>900</v>
      </c>
      <c r="C85" s="12">
        <v>6.35</v>
      </c>
      <c r="D85" s="12"/>
      <c r="E85" s="12"/>
    </row>
    <row r="86" spans="1:5" x14ac:dyDescent="0.2">
      <c r="A86" s="10">
        <v>780</v>
      </c>
      <c r="B86" s="11" t="s">
        <v>901</v>
      </c>
      <c r="C86" s="12">
        <v>11</v>
      </c>
      <c r="D86" s="12"/>
      <c r="E86" s="12"/>
    </row>
    <row r="87" spans="1:5" x14ac:dyDescent="0.2">
      <c r="A87" s="10">
        <v>790</v>
      </c>
      <c r="B87" s="11" t="s">
        <v>902</v>
      </c>
      <c r="C87" s="12">
        <v>8.0500000000000007</v>
      </c>
      <c r="D87" s="12"/>
      <c r="E87" s="12"/>
    </row>
    <row r="88" spans="1:5" x14ac:dyDescent="0.2">
      <c r="A88" s="10">
        <v>800</v>
      </c>
      <c r="B88" s="11" t="s">
        <v>903</v>
      </c>
      <c r="C88" s="12">
        <v>10.73</v>
      </c>
      <c r="D88" s="12">
        <v>3.32</v>
      </c>
      <c r="E88" s="12">
        <v>3.32</v>
      </c>
    </row>
    <row r="89" spans="1:5" ht="22.5" x14ac:dyDescent="0.2">
      <c r="A89" s="10">
        <v>810</v>
      </c>
      <c r="B89" s="11" t="s">
        <v>904</v>
      </c>
      <c r="C89" s="12">
        <v>10.99</v>
      </c>
      <c r="D89" s="12">
        <v>2.5099999999999998</v>
      </c>
      <c r="E89" s="12">
        <v>7.25</v>
      </c>
    </row>
    <row r="90" spans="1:5" ht="22.5" x14ac:dyDescent="0.2">
      <c r="A90" s="10">
        <v>820</v>
      </c>
      <c r="B90" s="11" t="s">
        <v>905</v>
      </c>
      <c r="C90" s="12"/>
      <c r="D90" s="12"/>
      <c r="E90" s="12"/>
    </row>
    <row r="91" spans="1:5" x14ac:dyDescent="0.2">
      <c r="A91" s="10">
        <v>830</v>
      </c>
      <c r="B91" s="11" t="s">
        <v>906</v>
      </c>
      <c r="C91" s="12">
        <v>9.7899999999999991</v>
      </c>
      <c r="D91" s="12">
        <v>0.06</v>
      </c>
      <c r="E91" s="12">
        <v>0.53</v>
      </c>
    </row>
    <row r="92" spans="1:5" ht="22.5" x14ac:dyDescent="0.2">
      <c r="A92" s="10">
        <v>840</v>
      </c>
      <c r="B92" s="11" t="s">
        <v>907</v>
      </c>
      <c r="C92" s="12">
        <v>11.31</v>
      </c>
      <c r="D92" s="12">
        <v>0.71</v>
      </c>
      <c r="E92" s="12"/>
    </row>
    <row r="93" spans="1:5" x14ac:dyDescent="0.2">
      <c r="A93" s="10">
        <v>850</v>
      </c>
      <c r="B93" s="11" t="s">
        <v>908</v>
      </c>
      <c r="C93" s="12">
        <v>8.65</v>
      </c>
      <c r="D93" s="12"/>
      <c r="E93" s="12"/>
    </row>
    <row r="94" spans="1:5" ht="22.5" x14ac:dyDescent="0.2">
      <c r="A94" s="10">
        <v>860</v>
      </c>
      <c r="B94" s="11" t="s">
        <v>909</v>
      </c>
      <c r="C94" s="12">
        <v>10.9</v>
      </c>
      <c r="D94" s="12"/>
      <c r="E94" s="12"/>
    </row>
    <row r="95" spans="1:5" x14ac:dyDescent="0.2">
      <c r="A95" s="10">
        <v>870</v>
      </c>
      <c r="B95" s="11" t="s">
        <v>910</v>
      </c>
      <c r="C95" s="12">
        <v>12.17</v>
      </c>
      <c r="D95" s="12">
        <v>0.62</v>
      </c>
      <c r="E95" s="12">
        <v>3.33</v>
      </c>
    </row>
    <row r="96" spans="1:5" x14ac:dyDescent="0.2">
      <c r="A96" s="10">
        <v>880</v>
      </c>
      <c r="B96" s="11" t="s">
        <v>911</v>
      </c>
      <c r="C96" s="12">
        <v>3.21</v>
      </c>
      <c r="D96" s="12">
        <v>0.67</v>
      </c>
      <c r="E96" s="12"/>
    </row>
    <row r="97" spans="3:5" x14ac:dyDescent="0.2">
      <c r="C97" s="8"/>
      <c r="D97" s="8"/>
      <c r="E97" s="8"/>
    </row>
  </sheetData>
  <pageMargins left="0.6" right="0.6" top="0.6" bottom="0.6" header="0.2" footer="0.2"/>
  <pageSetup paperSize="9" scale="56" fitToHeight="0" pageOrder="overThenDown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8"/>
  <sheetViews>
    <sheetView workbookViewId="0">
      <selection activeCell="K4" sqref="K4"/>
    </sheetView>
  </sheetViews>
  <sheetFormatPr defaultRowHeight="11.25" x14ac:dyDescent="0.2"/>
  <cols>
    <col min="1" max="1" width="5" style="7" customWidth="1"/>
    <col min="2" max="2" width="35" style="7" customWidth="1"/>
    <col min="3" max="8" width="9.28515625" style="7" customWidth="1"/>
    <col min="9" max="16384" width="9.140625" style="7"/>
  </cols>
  <sheetData>
    <row r="1" spans="1:8" x14ac:dyDescent="0.2">
      <c r="A1" s="7" t="s">
        <v>983</v>
      </c>
    </row>
    <row r="2" spans="1:8" x14ac:dyDescent="0.2">
      <c r="A2" s="7" t="s">
        <v>1</v>
      </c>
    </row>
    <row r="3" spans="1:8" x14ac:dyDescent="0.2">
      <c r="A3" s="7" t="s">
        <v>984</v>
      </c>
    </row>
    <row r="4" spans="1:8" x14ac:dyDescent="0.2">
      <c r="A4" s="7" t="s">
        <v>4</v>
      </c>
    </row>
    <row r="5" spans="1:8" x14ac:dyDescent="0.2">
      <c r="A5" s="7" t="s">
        <v>5</v>
      </c>
    </row>
    <row r="6" spans="1:8" x14ac:dyDescent="0.2">
      <c r="A6" s="7" t="s">
        <v>6</v>
      </c>
    </row>
    <row r="7" spans="1:8" ht="15" customHeight="1" x14ac:dyDescent="0.2">
      <c r="A7" s="30" t="s">
        <v>7</v>
      </c>
      <c r="B7" s="30" t="s">
        <v>9</v>
      </c>
      <c r="C7" s="30" t="s">
        <v>985</v>
      </c>
      <c r="D7" s="29"/>
      <c r="E7" s="30" t="s">
        <v>986</v>
      </c>
      <c r="F7" s="29"/>
      <c r="G7" s="30" t="s">
        <v>987</v>
      </c>
      <c r="H7" s="29"/>
    </row>
    <row r="8" spans="1:8" ht="22.5" customHeight="1" x14ac:dyDescent="0.2">
      <c r="A8" s="29"/>
      <c r="B8" s="29"/>
      <c r="C8" s="9" t="s">
        <v>347</v>
      </c>
      <c r="D8" s="9" t="s">
        <v>21</v>
      </c>
      <c r="E8" s="9" t="s">
        <v>347</v>
      </c>
      <c r="F8" s="9" t="s">
        <v>21</v>
      </c>
      <c r="G8" s="9" t="s">
        <v>347</v>
      </c>
      <c r="H8" s="9" t="s">
        <v>21</v>
      </c>
    </row>
    <row r="9" spans="1:8" x14ac:dyDescent="0.2">
      <c r="A9" s="9" t="s">
        <v>8</v>
      </c>
      <c r="B9" s="9" t="s">
        <v>10</v>
      </c>
      <c r="C9" s="9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</row>
    <row r="10" spans="1:8" x14ac:dyDescent="0.2">
      <c r="A10" s="10">
        <v>10</v>
      </c>
      <c r="B10" s="11" t="s">
        <v>824</v>
      </c>
      <c r="C10" s="12">
        <v>131</v>
      </c>
      <c r="D10" s="12">
        <v>0.23</v>
      </c>
      <c r="E10" s="12">
        <v>19</v>
      </c>
      <c r="F10" s="12">
        <v>0.04</v>
      </c>
      <c r="G10" s="12">
        <v>112</v>
      </c>
      <c r="H10" s="12">
        <v>1.42</v>
      </c>
    </row>
    <row r="11" spans="1:8" ht="22.5" x14ac:dyDescent="0.2">
      <c r="A11" s="10">
        <v>20</v>
      </c>
      <c r="B11" s="11" t="s">
        <v>825</v>
      </c>
      <c r="C11" s="12">
        <v>8</v>
      </c>
      <c r="D11" s="12">
        <v>0.12</v>
      </c>
      <c r="E11" s="12">
        <v>4</v>
      </c>
      <c r="F11" s="12">
        <v>7.0000000000000007E-2</v>
      </c>
      <c r="G11" s="12">
        <v>4</v>
      </c>
      <c r="H11" s="12">
        <v>0.5</v>
      </c>
    </row>
    <row r="12" spans="1:8" x14ac:dyDescent="0.2">
      <c r="A12" s="10">
        <v>30</v>
      </c>
      <c r="B12" s="11" t="s">
        <v>826</v>
      </c>
      <c r="C12" s="12"/>
      <c r="D12" s="12"/>
      <c r="E12" s="12"/>
      <c r="F12" s="12"/>
      <c r="G12" s="12"/>
      <c r="H12" s="12"/>
    </row>
    <row r="13" spans="1:8" ht="33.75" x14ac:dyDescent="0.2">
      <c r="A13" s="10">
        <v>40</v>
      </c>
      <c r="B13" s="11" t="s">
        <v>827</v>
      </c>
      <c r="C13" s="12"/>
      <c r="D13" s="12"/>
      <c r="E13" s="12"/>
      <c r="F13" s="12"/>
      <c r="G13" s="12"/>
      <c r="H13" s="12"/>
    </row>
    <row r="14" spans="1:8" x14ac:dyDescent="0.2">
      <c r="A14" s="10">
        <v>50</v>
      </c>
      <c r="B14" s="11" t="s">
        <v>828</v>
      </c>
      <c r="C14" s="12">
        <v>4</v>
      </c>
      <c r="D14" s="12">
        <v>36.36</v>
      </c>
      <c r="E14" s="12">
        <v>2</v>
      </c>
      <c r="F14" s="12">
        <v>22.22</v>
      </c>
      <c r="G14" s="12">
        <v>2</v>
      </c>
      <c r="H14" s="12">
        <v>100</v>
      </c>
    </row>
    <row r="15" spans="1:8" x14ac:dyDescent="0.2">
      <c r="A15" s="10">
        <v>60</v>
      </c>
      <c r="B15" s="11" t="s">
        <v>829</v>
      </c>
      <c r="C15" s="12"/>
      <c r="D15" s="12"/>
      <c r="E15" s="12"/>
      <c r="F15" s="12"/>
      <c r="G15" s="12"/>
      <c r="H15" s="12"/>
    </row>
    <row r="16" spans="1:8" x14ac:dyDescent="0.2">
      <c r="A16" s="10">
        <v>70</v>
      </c>
      <c r="B16" s="11" t="s">
        <v>830</v>
      </c>
      <c r="C16" s="12"/>
      <c r="D16" s="12"/>
      <c r="E16" s="12"/>
      <c r="F16" s="12"/>
      <c r="G16" s="12"/>
      <c r="H16" s="12"/>
    </row>
    <row r="17" spans="1:8" ht="22.5" x14ac:dyDescent="0.2">
      <c r="A17" s="10">
        <v>80</v>
      </c>
      <c r="B17" s="11" t="s">
        <v>831</v>
      </c>
      <c r="C17" s="12"/>
      <c r="D17" s="12"/>
      <c r="E17" s="12"/>
      <c r="F17" s="12"/>
      <c r="G17" s="12"/>
      <c r="H17" s="12"/>
    </row>
    <row r="18" spans="1:8" x14ac:dyDescent="0.2">
      <c r="A18" s="10">
        <v>90</v>
      </c>
      <c r="B18" s="11" t="s">
        <v>832</v>
      </c>
      <c r="C18" s="12"/>
      <c r="D18" s="12"/>
      <c r="E18" s="12"/>
      <c r="F18" s="12"/>
      <c r="G18" s="12"/>
      <c r="H18" s="12"/>
    </row>
    <row r="19" spans="1:8" x14ac:dyDescent="0.2">
      <c r="A19" s="10">
        <v>100</v>
      </c>
      <c r="B19" s="11" t="s">
        <v>833</v>
      </c>
      <c r="C19" s="12">
        <v>2</v>
      </c>
      <c r="D19" s="12">
        <v>0.49</v>
      </c>
      <c r="E19" s="12">
        <v>2</v>
      </c>
      <c r="F19" s="12">
        <v>0.75</v>
      </c>
      <c r="G19" s="12"/>
      <c r="H19" s="12"/>
    </row>
    <row r="20" spans="1:8" x14ac:dyDescent="0.2">
      <c r="A20" s="10">
        <v>110</v>
      </c>
      <c r="B20" s="11" t="s">
        <v>834</v>
      </c>
      <c r="C20" s="12">
        <v>2</v>
      </c>
      <c r="D20" s="12">
        <v>4.17</v>
      </c>
      <c r="E20" s="12">
        <v>2</v>
      </c>
      <c r="F20" s="12">
        <v>4.3499999999999996</v>
      </c>
      <c r="G20" s="12"/>
      <c r="H20" s="12"/>
    </row>
    <row r="21" spans="1:8" ht="33.75" x14ac:dyDescent="0.2">
      <c r="A21" s="10">
        <v>120</v>
      </c>
      <c r="B21" s="11" t="s">
        <v>835</v>
      </c>
      <c r="C21" s="12"/>
      <c r="D21" s="12"/>
      <c r="E21" s="12"/>
      <c r="F21" s="12"/>
      <c r="G21" s="12"/>
      <c r="H21" s="12"/>
    </row>
    <row r="22" spans="1:8" ht="33.75" x14ac:dyDescent="0.2">
      <c r="A22" s="10">
        <v>130</v>
      </c>
      <c r="B22" s="11" t="s">
        <v>836</v>
      </c>
      <c r="C22" s="12"/>
      <c r="D22" s="12"/>
      <c r="E22" s="12"/>
      <c r="F22" s="12"/>
      <c r="G22" s="12"/>
      <c r="H22" s="12"/>
    </row>
    <row r="23" spans="1:8" x14ac:dyDescent="0.2">
      <c r="A23" s="10">
        <v>140</v>
      </c>
      <c r="B23" s="11" t="s">
        <v>837</v>
      </c>
      <c r="C23" s="12"/>
      <c r="D23" s="12"/>
      <c r="E23" s="12"/>
      <c r="F23" s="12"/>
      <c r="G23" s="12"/>
      <c r="H23" s="12"/>
    </row>
    <row r="24" spans="1:8" ht="22.5" x14ac:dyDescent="0.2">
      <c r="A24" s="10">
        <v>150</v>
      </c>
      <c r="B24" s="11" t="s">
        <v>838</v>
      </c>
      <c r="C24" s="12"/>
      <c r="D24" s="12"/>
      <c r="E24" s="12"/>
      <c r="F24" s="12"/>
      <c r="G24" s="12"/>
      <c r="H24" s="12"/>
    </row>
    <row r="25" spans="1:8" ht="33.75" x14ac:dyDescent="0.2">
      <c r="A25" s="10">
        <v>160</v>
      </c>
      <c r="B25" s="11" t="s">
        <v>839</v>
      </c>
      <c r="C25" s="12"/>
      <c r="D25" s="12"/>
      <c r="E25" s="12"/>
      <c r="F25" s="12"/>
      <c r="G25" s="12"/>
      <c r="H25" s="12"/>
    </row>
    <row r="26" spans="1:8" x14ac:dyDescent="0.2">
      <c r="A26" s="10">
        <v>170</v>
      </c>
      <c r="B26" s="11" t="s">
        <v>840</v>
      </c>
      <c r="C26" s="12"/>
      <c r="D26" s="12"/>
      <c r="E26" s="12"/>
      <c r="F26" s="12"/>
      <c r="G26" s="12"/>
      <c r="H26" s="12"/>
    </row>
    <row r="27" spans="1:8" ht="22.5" x14ac:dyDescent="0.2">
      <c r="A27" s="10">
        <v>180</v>
      </c>
      <c r="B27" s="11" t="s">
        <v>841</v>
      </c>
      <c r="C27" s="12"/>
      <c r="D27" s="12"/>
      <c r="E27" s="12"/>
      <c r="F27" s="12"/>
      <c r="G27" s="12"/>
      <c r="H27" s="12"/>
    </row>
    <row r="28" spans="1:8" x14ac:dyDescent="0.2">
      <c r="A28" s="10">
        <v>190</v>
      </c>
      <c r="B28" s="11" t="s">
        <v>842</v>
      </c>
      <c r="C28" s="12"/>
      <c r="D28" s="12"/>
      <c r="E28" s="12"/>
      <c r="F28" s="12"/>
      <c r="G28" s="12"/>
      <c r="H28" s="12"/>
    </row>
    <row r="29" spans="1:8" x14ac:dyDescent="0.2">
      <c r="A29" s="10">
        <v>200</v>
      </c>
      <c r="B29" s="11" t="s">
        <v>843</v>
      </c>
      <c r="C29" s="12"/>
      <c r="D29" s="12"/>
      <c r="E29" s="12"/>
      <c r="F29" s="12"/>
      <c r="G29" s="12"/>
      <c r="H29" s="12"/>
    </row>
    <row r="30" spans="1:8" x14ac:dyDescent="0.2">
      <c r="A30" s="10">
        <v>210</v>
      </c>
      <c r="B30" s="11" t="s">
        <v>844</v>
      </c>
      <c r="C30" s="12">
        <v>5</v>
      </c>
      <c r="D30" s="12">
        <v>0.19</v>
      </c>
      <c r="E30" s="12">
        <v>4</v>
      </c>
      <c r="F30" s="12">
        <v>0.16</v>
      </c>
      <c r="G30" s="12">
        <v>1</v>
      </c>
      <c r="H30" s="12">
        <v>0.54</v>
      </c>
    </row>
    <row r="31" spans="1:8" ht="22.5" x14ac:dyDescent="0.2">
      <c r="A31" s="10">
        <v>220</v>
      </c>
      <c r="B31" s="11" t="s">
        <v>845</v>
      </c>
      <c r="C31" s="12">
        <v>3</v>
      </c>
      <c r="D31" s="12">
        <v>10</v>
      </c>
      <c r="E31" s="12">
        <v>3</v>
      </c>
      <c r="F31" s="12">
        <v>10.71</v>
      </c>
      <c r="G31" s="12"/>
      <c r="H31" s="12"/>
    </row>
    <row r="32" spans="1:8" ht="22.5" x14ac:dyDescent="0.2">
      <c r="A32" s="10">
        <v>230</v>
      </c>
      <c r="B32" s="11" t="s">
        <v>846</v>
      </c>
      <c r="C32" s="12"/>
      <c r="D32" s="12"/>
      <c r="E32" s="12"/>
      <c r="F32" s="12"/>
      <c r="G32" s="12"/>
      <c r="H32" s="12"/>
    </row>
    <row r="33" spans="1:8" ht="22.5" x14ac:dyDescent="0.2">
      <c r="A33" s="10">
        <v>240</v>
      </c>
      <c r="B33" s="11" t="s">
        <v>847</v>
      </c>
      <c r="C33" s="12"/>
      <c r="D33" s="12"/>
      <c r="E33" s="12"/>
      <c r="F33" s="12"/>
      <c r="G33" s="12"/>
      <c r="H33" s="12"/>
    </row>
    <row r="34" spans="1:8" ht="22.5" x14ac:dyDescent="0.2">
      <c r="A34" s="10">
        <v>250</v>
      </c>
      <c r="B34" s="11" t="s">
        <v>848</v>
      </c>
      <c r="C34" s="12"/>
      <c r="D34" s="12"/>
      <c r="E34" s="12"/>
      <c r="F34" s="12"/>
      <c r="G34" s="12"/>
      <c r="H34" s="12"/>
    </row>
    <row r="35" spans="1:8" ht="22.5" x14ac:dyDescent="0.2">
      <c r="A35" s="10">
        <v>260</v>
      </c>
      <c r="B35" s="11" t="s">
        <v>849</v>
      </c>
      <c r="C35" s="12"/>
      <c r="D35" s="12"/>
      <c r="E35" s="12"/>
      <c r="F35" s="12"/>
      <c r="G35" s="12"/>
      <c r="H35" s="12"/>
    </row>
    <row r="36" spans="1:8" ht="22.5" x14ac:dyDescent="0.2">
      <c r="A36" s="10">
        <v>270</v>
      </c>
      <c r="B36" s="11" t="s">
        <v>850</v>
      </c>
      <c r="C36" s="12"/>
      <c r="D36" s="12"/>
      <c r="E36" s="12"/>
      <c r="F36" s="12"/>
      <c r="G36" s="12"/>
      <c r="H36" s="12"/>
    </row>
    <row r="37" spans="1:8" x14ac:dyDescent="0.2">
      <c r="A37" s="10">
        <v>280</v>
      </c>
      <c r="B37" s="11" t="s">
        <v>851</v>
      </c>
      <c r="C37" s="12">
        <v>4</v>
      </c>
      <c r="D37" s="12">
        <v>0.39</v>
      </c>
      <c r="E37" s="12">
        <v>1</v>
      </c>
      <c r="F37" s="12">
        <v>0.1</v>
      </c>
      <c r="G37" s="12">
        <v>3</v>
      </c>
      <c r="H37" s="12">
        <v>20</v>
      </c>
    </row>
    <row r="38" spans="1:8" x14ac:dyDescent="0.2">
      <c r="A38" s="10">
        <v>290</v>
      </c>
      <c r="B38" s="11" t="s">
        <v>852</v>
      </c>
      <c r="C38" s="12"/>
      <c r="D38" s="12"/>
      <c r="E38" s="12"/>
      <c r="F38" s="12"/>
      <c r="G38" s="12"/>
      <c r="H38" s="12"/>
    </row>
    <row r="39" spans="1:8" x14ac:dyDescent="0.2">
      <c r="A39" s="10">
        <v>300</v>
      </c>
      <c r="B39" s="11" t="s">
        <v>853</v>
      </c>
      <c r="C39" s="12"/>
      <c r="D39" s="12"/>
      <c r="E39" s="12"/>
      <c r="F39" s="12"/>
      <c r="G39" s="12"/>
      <c r="H39" s="12"/>
    </row>
    <row r="40" spans="1:8" ht="33.75" x14ac:dyDescent="0.2">
      <c r="A40" s="10">
        <v>310</v>
      </c>
      <c r="B40" s="11" t="s">
        <v>854</v>
      </c>
      <c r="C40" s="12"/>
      <c r="D40" s="12"/>
      <c r="E40" s="12"/>
      <c r="F40" s="12"/>
      <c r="G40" s="12"/>
      <c r="H40" s="12"/>
    </row>
    <row r="41" spans="1:8" x14ac:dyDescent="0.2">
      <c r="A41" s="10">
        <v>320</v>
      </c>
      <c r="B41" s="11" t="s">
        <v>855</v>
      </c>
      <c r="C41" s="12"/>
      <c r="D41" s="12"/>
      <c r="E41" s="12"/>
      <c r="F41" s="12"/>
      <c r="G41" s="12"/>
      <c r="H41" s="12"/>
    </row>
    <row r="42" spans="1:8" x14ac:dyDescent="0.2">
      <c r="A42" s="10">
        <v>330</v>
      </c>
      <c r="B42" s="11" t="s">
        <v>856</v>
      </c>
      <c r="C42" s="12"/>
      <c r="D42" s="12"/>
      <c r="E42" s="12"/>
      <c r="F42" s="12"/>
      <c r="G42" s="12"/>
      <c r="H42" s="12"/>
    </row>
    <row r="43" spans="1:8" x14ac:dyDescent="0.2">
      <c r="A43" s="10">
        <v>340</v>
      </c>
      <c r="B43" s="11" t="s">
        <v>857</v>
      </c>
      <c r="C43" s="12"/>
      <c r="D43" s="12"/>
      <c r="E43" s="12"/>
      <c r="F43" s="12"/>
      <c r="G43" s="12"/>
      <c r="H43" s="12"/>
    </row>
    <row r="44" spans="1:8" ht="22.5" x14ac:dyDescent="0.2">
      <c r="A44" s="10">
        <v>350</v>
      </c>
      <c r="B44" s="11" t="s">
        <v>858</v>
      </c>
      <c r="C44" s="12"/>
      <c r="D44" s="12"/>
      <c r="E44" s="12"/>
      <c r="F44" s="12"/>
      <c r="G44" s="12"/>
      <c r="H44" s="12"/>
    </row>
    <row r="45" spans="1:8" x14ac:dyDescent="0.2">
      <c r="A45" s="10">
        <v>360</v>
      </c>
      <c r="B45" s="11" t="s">
        <v>859</v>
      </c>
      <c r="C45" s="12">
        <v>1</v>
      </c>
      <c r="D45" s="12">
        <v>33.33</v>
      </c>
      <c r="E45" s="12">
        <v>1</v>
      </c>
      <c r="F45" s="12">
        <v>50</v>
      </c>
      <c r="G45" s="12"/>
      <c r="H45" s="12"/>
    </row>
    <row r="46" spans="1:8" ht="22.5" x14ac:dyDescent="0.2">
      <c r="A46" s="10">
        <v>370</v>
      </c>
      <c r="B46" s="11" t="s">
        <v>860</v>
      </c>
      <c r="C46" s="12">
        <v>1</v>
      </c>
      <c r="D46" s="12">
        <v>100</v>
      </c>
      <c r="E46" s="12">
        <v>1</v>
      </c>
      <c r="F46" s="12">
        <v>100</v>
      </c>
      <c r="G46" s="12"/>
      <c r="H46" s="12"/>
    </row>
    <row r="47" spans="1:8" x14ac:dyDescent="0.2">
      <c r="A47" s="10">
        <v>380</v>
      </c>
      <c r="B47" s="11" t="s">
        <v>861</v>
      </c>
      <c r="C47" s="12"/>
      <c r="D47" s="12"/>
      <c r="E47" s="12"/>
      <c r="F47" s="12"/>
      <c r="G47" s="12"/>
      <c r="H47" s="12"/>
    </row>
    <row r="48" spans="1:8" ht="22.5" x14ac:dyDescent="0.2">
      <c r="A48" s="10">
        <v>390</v>
      </c>
      <c r="B48" s="11" t="s">
        <v>862</v>
      </c>
      <c r="C48" s="12"/>
      <c r="D48" s="12"/>
      <c r="E48" s="12"/>
      <c r="F48" s="12"/>
      <c r="G48" s="12"/>
      <c r="H48" s="12"/>
    </row>
    <row r="49" spans="1:8" x14ac:dyDescent="0.2">
      <c r="A49" s="10">
        <v>400</v>
      </c>
      <c r="B49" s="11" t="s">
        <v>863</v>
      </c>
      <c r="C49" s="12">
        <v>6</v>
      </c>
      <c r="D49" s="12">
        <v>0.02</v>
      </c>
      <c r="E49" s="12">
        <v>3</v>
      </c>
      <c r="F49" s="12">
        <v>0.01</v>
      </c>
      <c r="G49" s="12">
        <v>3</v>
      </c>
      <c r="H49" s="12">
        <v>0.1</v>
      </c>
    </row>
    <row r="50" spans="1:8" x14ac:dyDescent="0.2">
      <c r="A50" s="10">
        <v>410</v>
      </c>
      <c r="B50" s="11" t="s">
        <v>864</v>
      </c>
      <c r="C50" s="12">
        <v>5</v>
      </c>
      <c r="D50" s="12">
        <v>0.16</v>
      </c>
      <c r="E50" s="12">
        <v>3</v>
      </c>
      <c r="F50" s="12">
        <v>0.11</v>
      </c>
      <c r="G50" s="12">
        <v>2</v>
      </c>
      <c r="H50" s="12">
        <v>0.6</v>
      </c>
    </row>
    <row r="51" spans="1:8" ht="22.5" x14ac:dyDescent="0.2">
      <c r="A51" s="10">
        <v>420</v>
      </c>
      <c r="B51" s="11" t="s">
        <v>865</v>
      </c>
      <c r="C51" s="12"/>
      <c r="D51" s="12"/>
      <c r="E51" s="12"/>
      <c r="F51" s="12"/>
      <c r="G51" s="12"/>
      <c r="H51" s="12"/>
    </row>
    <row r="52" spans="1:8" x14ac:dyDescent="0.2">
      <c r="A52" s="10">
        <v>430</v>
      </c>
      <c r="B52" s="11" t="s">
        <v>866</v>
      </c>
      <c r="C52" s="12"/>
      <c r="D52" s="12"/>
      <c r="E52" s="12"/>
      <c r="F52" s="12"/>
      <c r="G52" s="12"/>
      <c r="H52" s="12"/>
    </row>
    <row r="53" spans="1:8" x14ac:dyDescent="0.2">
      <c r="A53" s="10">
        <v>440</v>
      </c>
      <c r="B53" s="11" t="s">
        <v>867</v>
      </c>
      <c r="C53" s="12"/>
      <c r="D53" s="12"/>
      <c r="E53" s="12"/>
      <c r="F53" s="12"/>
      <c r="G53" s="12"/>
      <c r="H53" s="12"/>
    </row>
    <row r="54" spans="1:8" x14ac:dyDescent="0.2">
      <c r="A54" s="10">
        <v>450</v>
      </c>
      <c r="B54" s="11" t="s">
        <v>868</v>
      </c>
      <c r="C54" s="12"/>
      <c r="D54" s="12"/>
      <c r="E54" s="12"/>
      <c r="F54" s="12"/>
      <c r="G54" s="12"/>
      <c r="H54" s="12"/>
    </row>
    <row r="55" spans="1:8" x14ac:dyDescent="0.2">
      <c r="A55" s="10">
        <v>460</v>
      </c>
      <c r="B55" s="11" t="s">
        <v>869</v>
      </c>
      <c r="C55" s="12">
        <v>1</v>
      </c>
      <c r="D55" s="12">
        <v>0.02</v>
      </c>
      <c r="E55" s="12"/>
      <c r="F55" s="12"/>
      <c r="G55" s="12">
        <v>1</v>
      </c>
      <c r="H55" s="12">
        <v>0.33</v>
      </c>
    </row>
    <row r="56" spans="1:8" ht="22.5" x14ac:dyDescent="0.2">
      <c r="A56" s="10">
        <v>470</v>
      </c>
      <c r="B56" s="11" t="s">
        <v>870</v>
      </c>
      <c r="C56" s="12"/>
      <c r="D56" s="12"/>
      <c r="E56" s="12"/>
      <c r="F56" s="12"/>
      <c r="G56" s="12"/>
      <c r="H56" s="12"/>
    </row>
    <row r="57" spans="1:8" x14ac:dyDescent="0.2">
      <c r="A57" s="10">
        <v>480</v>
      </c>
      <c r="B57" s="11" t="s">
        <v>871</v>
      </c>
      <c r="C57" s="12"/>
      <c r="D57" s="12"/>
      <c r="E57" s="12"/>
      <c r="F57" s="12"/>
      <c r="G57" s="12"/>
      <c r="H57" s="12"/>
    </row>
    <row r="58" spans="1:8" x14ac:dyDescent="0.2">
      <c r="A58" s="10">
        <v>490</v>
      </c>
      <c r="B58" s="11" t="s">
        <v>872</v>
      </c>
      <c r="C58" s="12"/>
      <c r="D58" s="12"/>
      <c r="E58" s="12"/>
      <c r="F58" s="12"/>
      <c r="G58" s="12"/>
      <c r="H58" s="12"/>
    </row>
    <row r="59" spans="1:8" ht="22.5" x14ac:dyDescent="0.2">
      <c r="A59" s="10">
        <v>500</v>
      </c>
      <c r="B59" s="11" t="s">
        <v>873</v>
      </c>
      <c r="C59" s="12"/>
      <c r="D59" s="12"/>
      <c r="E59" s="12"/>
      <c r="F59" s="12"/>
      <c r="G59" s="12"/>
      <c r="H59" s="12"/>
    </row>
    <row r="60" spans="1:8" x14ac:dyDescent="0.2">
      <c r="A60" s="10">
        <v>510</v>
      </c>
      <c r="B60" s="11" t="s">
        <v>874</v>
      </c>
      <c r="C60" s="12"/>
      <c r="D60" s="12"/>
      <c r="E60" s="12"/>
      <c r="F60" s="12"/>
      <c r="G60" s="12"/>
      <c r="H60" s="12"/>
    </row>
    <row r="61" spans="1:8" ht="22.5" x14ac:dyDescent="0.2">
      <c r="A61" s="10">
        <v>520</v>
      </c>
      <c r="B61" s="11" t="s">
        <v>875</v>
      </c>
      <c r="C61" s="12"/>
      <c r="D61" s="12"/>
      <c r="E61" s="12"/>
      <c r="F61" s="12"/>
      <c r="G61" s="12"/>
      <c r="H61" s="12"/>
    </row>
    <row r="62" spans="1:8" x14ac:dyDescent="0.2">
      <c r="A62" s="10">
        <v>530</v>
      </c>
      <c r="B62" s="11" t="s">
        <v>876</v>
      </c>
      <c r="C62" s="12"/>
      <c r="D62" s="12"/>
      <c r="E62" s="12"/>
      <c r="F62" s="12"/>
      <c r="G62" s="12"/>
      <c r="H62" s="12"/>
    </row>
    <row r="63" spans="1:8" x14ac:dyDescent="0.2">
      <c r="A63" s="10">
        <v>540</v>
      </c>
      <c r="B63" s="11" t="s">
        <v>877</v>
      </c>
      <c r="C63" s="12"/>
      <c r="D63" s="12"/>
      <c r="E63" s="12"/>
      <c r="F63" s="12"/>
      <c r="G63" s="12"/>
      <c r="H63" s="12"/>
    </row>
    <row r="64" spans="1:8" x14ac:dyDescent="0.2">
      <c r="A64" s="10">
        <v>550</v>
      </c>
      <c r="B64" s="11" t="s">
        <v>878</v>
      </c>
      <c r="C64" s="12"/>
      <c r="D64" s="12"/>
      <c r="E64" s="12"/>
      <c r="F64" s="12"/>
      <c r="G64" s="12"/>
      <c r="H64" s="12"/>
    </row>
    <row r="65" spans="1:8" ht="33.75" x14ac:dyDescent="0.2">
      <c r="A65" s="10">
        <v>560</v>
      </c>
      <c r="B65" s="11" t="s">
        <v>879</v>
      </c>
      <c r="C65" s="12"/>
      <c r="D65" s="12"/>
      <c r="E65" s="12"/>
      <c r="F65" s="12"/>
      <c r="G65" s="12"/>
      <c r="H65" s="12"/>
    </row>
    <row r="66" spans="1:8" x14ac:dyDescent="0.2">
      <c r="A66" s="10">
        <v>570</v>
      </c>
      <c r="B66" s="11" t="s">
        <v>880</v>
      </c>
      <c r="C66" s="12"/>
      <c r="D66" s="12"/>
      <c r="E66" s="12"/>
      <c r="F66" s="12"/>
      <c r="G66" s="12"/>
      <c r="H66" s="12"/>
    </row>
    <row r="67" spans="1:8" x14ac:dyDescent="0.2">
      <c r="A67" s="10">
        <v>580</v>
      </c>
      <c r="B67" s="11" t="s">
        <v>881</v>
      </c>
      <c r="C67" s="12"/>
      <c r="D67" s="12"/>
      <c r="E67" s="12"/>
      <c r="F67" s="12"/>
      <c r="G67" s="12"/>
      <c r="H67" s="12"/>
    </row>
    <row r="68" spans="1:8" x14ac:dyDescent="0.2">
      <c r="A68" s="10">
        <v>590</v>
      </c>
      <c r="B68" s="11" t="s">
        <v>882</v>
      </c>
      <c r="C68" s="12"/>
      <c r="D68" s="12"/>
      <c r="E68" s="12"/>
      <c r="F68" s="12"/>
      <c r="G68" s="12"/>
      <c r="H68" s="12"/>
    </row>
    <row r="69" spans="1:8" x14ac:dyDescent="0.2">
      <c r="A69" s="10">
        <v>600</v>
      </c>
      <c r="B69" s="11" t="s">
        <v>883</v>
      </c>
      <c r="C69" s="12"/>
      <c r="D69" s="12"/>
      <c r="E69" s="12"/>
      <c r="F69" s="12"/>
      <c r="G69" s="12"/>
      <c r="H69" s="12"/>
    </row>
    <row r="70" spans="1:8" ht="22.5" x14ac:dyDescent="0.2">
      <c r="A70" s="10">
        <v>610</v>
      </c>
      <c r="B70" s="11" t="s">
        <v>884</v>
      </c>
      <c r="C70" s="12"/>
      <c r="D70" s="12"/>
      <c r="E70" s="12"/>
      <c r="F70" s="12"/>
      <c r="G70" s="12"/>
      <c r="H70" s="12"/>
    </row>
    <row r="71" spans="1:8" ht="22.5" x14ac:dyDescent="0.2">
      <c r="A71" s="10">
        <v>620</v>
      </c>
      <c r="B71" s="11" t="s">
        <v>885</v>
      </c>
      <c r="C71" s="12"/>
      <c r="D71" s="12"/>
      <c r="E71" s="12"/>
      <c r="F71" s="12"/>
      <c r="G71" s="12"/>
      <c r="H71" s="12"/>
    </row>
    <row r="72" spans="1:8" x14ac:dyDescent="0.2">
      <c r="A72" s="10">
        <v>630</v>
      </c>
      <c r="B72" s="11" t="s">
        <v>886</v>
      </c>
      <c r="C72" s="12"/>
      <c r="D72" s="12"/>
      <c r="E72" s="12"/>
      <c r="F72" s="12"/>
      <c r="G72" s="12"/>
      <c r="H72" s="12"/>
    </row>
    <row r="73" spans="1:8" x14ac:dyDescent="0.2">
      <c r="A73" s="10">
        <v>640</v>
      </c>
      <c r="B73" s="11" t="s">
        <v>887</v>
      </c>
      <c r="C73" s="12"/>
      <c r="D73" s="12"/>
      <c r="E73" s="12"/>
      <c r="F73" s="12"/>
      <c r="G73" s="12"/>
      <c r="H73" s="12"/>
    </row>
    <row r="74" spans="1:8" x14ac:dyDescent="0.2">
      <c r="A74" s="10">
        <v>650</v>
      </c>
      <c r="B74" s="11" t="s">
        <v>888</v>
      </c>
      <c r="C74" s="12"/>
      <c r="D74" s="12"/>
      <c r="E74" s="12"/>
      <c r="F74" s="12"/>
      <c r="G74" s="12"/>
      <c r="H74" s="12"/>
    </row>
    <row r="75" spans="1:8" ht="22.5" x14ac:dyDescent="0.2">
      <c r="A75" s="10">
        <v>660</v>
      </c>
      <c r="B75" s="11" t="s">
        <v>889</v>
      </c>
      <c r="C75" s="12"/>
      <c r="D75" s="12"/>
      <c r="E75" s="12"/>
      <c r="F75" s="12"/>
      <c r="G75" s="12"/>
      <c r="H75" s="12"/>
    </row>
    <row r="76" spans="1:8" ht="22.5" x14ac:dyDescent="0.2">
      <c r="A76" s="10">
        <v>670</v>
      </c>
      <c r="B76" s="11" t="s">
        <v>890</v>
      </c>
      <c r="C76" s="12"/>
      <c r="D76" s="12"/>
      <c r="E76" s="12"/>
      <c r="F76" s="12"/>
      <c r="G76" s="12"/>
      <c r="H76" s="12"/>
    </row>
    <row r="77" spans="1:8" ht="22.5" x14ac:dyDescent="0.2">
      <c r="A77" s="10">
        <v>680</v>
      </c>
      <c r="B77" s="11" t="s">
        <v>891</v>
      </c>
      <c r="C77" s="12"/>
      <c r="D77" s="12"/>
      <c r="E77" s="12"/>
      <c r="F77" s="12"/>
      <c r="G77" s="12"/>
      <c r="H77" s="12"/>
    </row>
    <row r="78" spans="1:8" ht="22.5" x14ac:dyDescent="0.2">
      <c r="A78" s="10">
        <v>690</v>
      </c>
      <c r="B78" s="11" t="s">
        <v>892</v>
      </c>
      <c r="C78" s="12"/>
      <c r="D78" s="12"/>
      <c r="E78" s="12"/>
      <c r="F78" s="12"/>
      <c r="G78" s="12"/>
      <c r="H78" s="12"/>
    </row>
    <row r="79" spans="1:8" x14ac:dyDescent="0.2">
      <c r="A79" s="10">
        <v>700</v>
      </c>
      <c r="B79" s="11" t="s">
        <v>893</v>
      </c>
      <c r="C79" s="12"/>
      <c r="D79" s="12"/>
      <c r="E79" s="12"/>
      <c r="F79" s="12"/>
      <c r="G79" s="12"/>
      <c r="H79" s="12"/>
    </row>
    <row r="80" spans="1:8" ht="22.5" x14ac:dyDescent="0.2">
      <c r="A80" s="10">
        <v>710</v>
      </c>
      <c r="B80" s="11" t="s">
        <v>894</v>
      </c>
      <c r="C80" s="12"/>
      <c r="D80" s="12"/>
      <c r="E80" s="12"/>
      <c r="F80" s="12"/>
      <c r="G80" s="12"/>
      <c r="H80" s="12"/>
    </row>
    <row r="81" spans="1:8" x14ac:dyDescent="0.2">
      <c r="A81" s="10">
        <v>720</v>
      </c>
      <c r="B81" s="11" t="s">
        <v>895</v>
      </c>
      <c r="C81" s="12"/>
      <c r="D81" s="12"/>
      <c r="E81" s="12"/>
      <c r="F81" s="12"/>
      <c r="G81" s="12"/>
      <c r="H81" s="12"/>
    </row>
    <row r="82" spans="1:8" x14ac:dyDescent="0.2">
      <c r="A82" s="10">
        <v>730</v>
      </c>
      <c r="B82" s="11" t="s">
        <v>896</v>
      </c>
      <c r="C82" s="12"/>
      <c r="D82" s="12"/>
      <c r="E82" s="12"/>
      <c r="F82" s="12"/>
      <c r="G82" s="12"/>
      <c r="H82" s="12"/>
    </row>
    <row r="83" spans="1:8" x14ac:dyDescent="0.2">
      <c r="A83" s="10">
        <v>740</v>
      </c>
      <c r="B83" s="11" t="s">
        <v>897</v>
      </c>
      <c r="C83" s="12"/>
      <c r="D83" s="12"/>
      <c r="E83" s="12"/>
      <c r="F83" s="12"/>
      <c r="G83" s="12"/>
      <c r="H83" s="12"/>
    </row>
    <row r="84" spans="1:8" x14ac:dyDescent="0.2">
      <c r="A84" s="10">
        <v>750</v>
      </c>
      <c r="B84" s="11" t="s">
        <v>898</v>
      </c>
      <c r="C84" s="12"/>
      <c r="D84" s="12"/>
      <c r="E84" s="12"/>
      <c r="F84" s="12"/>
      <c r="G84" s="12"/>
      <c r="H84" s="12"/>
    </row>
    <row r="85" spans="1:8" x14ac:dyDescent="0.2">
      <c r="A85" s="10">
        <v>760</v>
      </c>
      <c r="B85" s="11" t="s">
        <v>899</v>
      </c>
      <c r="C85" s="12"/>
      <c r="D85" s="12"/>
      <c r="E85" s="12"/>
      <c r="F85" s="12"/>
      <c r="G85" s="12"/>
      <c r="H85" s="12"/>
    </row>
    <row r="86" spans="1:8" x14ac:dyDescent="0.2">
      <c r="A86" s="10">
        <v>770</v>
      </c>
      <c r="B86" s="11" t="s">
        <v>900</v>
      </c>
      <c r="C86" s="12"/>
      <c r="D86" s="12"/>
      <c r="E86" s="12"/>
      <c r="F86" s="12"/>
      <c r="G86" s="12"/>
      <c r="H86" s="12"/>
    </row>
    <row r="87" spans="1:8" x14ac:dyDescent="0.2">
      <c r="A87" s="10">
        <v>780</v>
      </c>
      <c r="B87" s="11" t="s">
        <v>901</v>
      </c>
      <c r="C87" s="12"/>
      <c r="D87" s="12"/>
      <c r="E87" s="12"/>
      <c r="F87" s="12"/>
      <c r="G87" s="12"/>
      <c r="H87" s="12"/>
    </row>
    <row r="88" spans="1:8" ht="22.5" x14ac:dyDescent="0.2">
      <c r="A88" s="10">
        <v>790</v>
      </c>
      <c r="B88" s="11" t="s">
        <v>902</v>
      </c>
      <c r="C88" s="12"/>
      <c r="D88" s="12"/>
      <c r="E88" s="12"/>
      <c r="F88" s="12"/>
      <c r="G88" s="12"/>
      <c r="H88" s="12"/>
    </row>
    <row r="89" spans="1:8" ht="22.5" x14ac:dyDescent="0.2">
      <c r="A89" s="10">
        <v>800</v>
      </c>
      <c r="B89" s="11" t="s">
        <v>903</v>
      </c>
      <c r="C89" s="12">
        <v>79</v>
      </c>
      <c r="D89" s="12">
        <v>3.32</v>
      </c>
      <c r="E89" s="12"/>
      <c r="F89" s="12"/>
      <c r="G89" s="12">
        <v>79</v>
      </c>
      <c r="H89" s="12">
        <v>3.32</v>
      </c>
    </row>
    <row r="90" spans="1:8" ht="33.75" x14ac:dyDescent="0.2">
      <c r="A90" s="10">
        <v>810</v>
      </c>
      <c r="B90" s="11" t="s">
        <v>904</v>
      </c>
      <c r="C90" s="12">
        <v>23</v>
      </c>
      <c r="D90" s="12">
        <v>2.5099999999999998</v>
      </c>
      <c r="E90" s="12">
        <v>3</v>
      </c>
      <c r="F90" s="12">
        <v>0.47</v>
      </c>
      <c r="G90" s="12">
        <v>20</v>
      </c>
      <c r="H90" s="12">
        <v>7.25</v>
      </c>
    </row>
    <row r="91" spans="1:8" ht="45" x14ac:dyDescent="0.2">
      <c r="A91" s="10">
        <v>820</v>
      </c>
      <c r="B91" s="11" t="s">
        <v>905</v>
      </c>
      <c r="C91" s="12"/>
      <c r="D91" s="12"/>
      <c r="E91" s="12"/>
      <c r="F91" s="12"/>
      <c r="G91" s="12"/>
      <c r="H91" s="12"/>
    </row>
    <row r="92" spans="1:8" ht="22.5" x14ac:dyDescent="0.2">
      <c r="A92" s="10">
        <v>830</v>
      </c>
      <c r="B92" s="11" t="s">
        <v>906</v>
      </c>
      <c r="C92" s="12">
        <v>3</v>
      </c>
      <c r="D92" s="12">
        <v>0.06</v>
      </c>
      <c r="E92" s="12">
        <v>2</v>
      </c>
      <c r="F92" s="12">
        <v>0.05</v>
      </c>
      <c r="G92" s="12">
        <v>1</v>
      </c>
      <c r="H92" s="12">
        <v>0.53</v>
      </c>
    </row>
    <row r="93" spans="1:8" ht="33.75" x14ac:dyDescent="0.2">
      <c r="A93" s="10">
        <v>840</v>
      </c>
      <c r="B93" s="11" t="s">
        <v>907</v>
      </c>
      <c r="C93" s="12">
        <v>1</v>
      </c>
      <c r="D93" s="12">
        <v>0.71</v>
      </c>
      <c r="E93" s="12">
        <v>1</v>
      </c>
      <c r="F93" s="12">
        <v>0.72</v>
      </c>
      <c r="G93" s="12"/>
      <c r="H93" s="12"/>
    </row>
    <row r="94" spans="1:8" x14ac:dyDescent="0.2">
      <c r="A94" s="10">
        <v>850</v>
      </c>
      <c r="B94" s="11" t="s">
        <v>908</v>
      </c>
      <c r="C94" s="12"/>
      <c r="D94" s="12"/>
      <c r="E94" s="12"/>
      <c r="F94" s="12"/>
      <c r="G94" s="12"/>
      <c r="H94" s="12"/>
    </row>
    <row r="95" spans="1:8" ht="33.75" x14ac:dyDescent="0.2">
      <c r="A95" s="10">
        <v>860</v>
      </c>
      <c r="B95" s="11" t="s">
        <v>909</v>
      </c>
      <c r="C95" s="12"/>
      <c r="D95" s="12"/>
      <c r="E95" s="12"/>
      <c r="F95" s="12"/>
      <c r="G95" s="12"/>
      <c r="H95" s="12"/>
    </row>
    <row r="96" spans="1:8" x14ac:dyDescent="0.2">
      <c r="A96" s="10">
        <v>870</v>
      </c>
      <c r="B96" s="11" t="s">
        <v>910</v>
      </c>
      <c r="C96" s="12">
        <v>1</v>
      </c>
      <c r="D96" s="12">
        <v>0.62</v>
      </c>
      <c r="E96" s="12"/>
      <c r="F96" s="12"/>
      <c r="G96" s="12">
        <v>1</v>
      </c>
      <c r="H96" s="12">
        <v>3.33</v>
      </c>
    </row>
    <row r="97" spans="1:8" ht="22.5" x14ac:dyDescent="0.2">
      <c r="A97" s="10">
        <v>880</v>
      </c>
      <c r="B97" s="11" t="s">
        <v>911</v>
      </c>
      <c r="C97" s="12">
        <v>1</v>
      </c>
      <c r="D97" s="12">
        <v>0.67</v>
      </c>
      <c r="E97" s="12">
        <v>1</v>
      </c>
      <c r="F97" s="12">
        <v>0.73</v>
      </c>
      <c r="G97" s="12"/>
      <c r="H97" s="12"/>
    </row>
    <row r="98" spans="1:8" x14ac:dyDescent="0.2">
      <c r="C98" s="8"/>
      <c r="D98" s="8"/>
      <c r="E98" s="8"/>
      <c r="F98" s="8"/>
      <c r="G98" s="8"/>
      <c r="H98" s="8"/>
    </row>
  </sheetData>
  <mergeCells count="5">
    <mergeCell ref="A7:A8"/>
    <mergeCell ref="B7:B8"/>
    <mergeCell ref="C7:D7"/>
    <mergeCell ref="E7:F7"/>
    <mergeCell ref="G7:H7"/>
  </mergeCells>
  <pageMargins left="0.6" right="0.6" top="0.6" bottom="0.6" header="0.2" footer="0.2"/>
  <pageSetup paperSize="9" scale="66" fitToHeight="0" pageOrder="overThenDown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>
      <selection activeCell="J2" sqref="J2"/>
    </sheetView>
  </sheetViews>
  <sheetFormatPr defaultRowHeight="11.25" x14ac:dyDescent="0.2"/>
  <cols>
    <col min="1" max="1" width="5" style="7" customWidth="1"/>
    <col min="2" max="2" width="43.5703125" style="7" customWidth="1"/>
    <col min="3" max="6" width="9.28515625" style="7" customWidth="1"/>
    <col min="7" max="16384" width="9.140625" style="7"/>
  </cols>
  <sheetData>
    <row r="1" spans="1:6" x14ac:dyDescent="0.2">
      <c r="A1" s="7" t="s">
        <v>988</v>
      </c>
    </row>
    <row r="2" spans="1:6" x14ac:dyDescent="0.2">
      <c r="A2" s="7" t="s">
        <v>1</v>
      </c>
    </row>
    <row r="3" spans="1:6" x14ac:dyDescent="0.2">
      <c r="A3" s="7" t="s">
        <v>989</v>
      </c>
    </row>
    <row r="4" spans="1:6" x14ac:dyDescent="0.2">
      <c r="A4" s="7" t="s">
        <v>990</v>
      </c>
    </row>
    <row r="5" spans="1:6" x14ac:dyDescent="0.2">
      <c r="A5" s="7" t="s">
        <v>4</v>
      </c>
    </row>
    <row r="6" spans="1:6" x14ac:dyDescent="0.2">
      <c r="A6" s="7" t="s">
        <v>5</v>
      </c>
    </row>
    <row r="7" spans="1:6" x14ac:dyDescent="0.2">
      <c r="A7" s="7" t="s">
        <v>6</v>
      </c>
    </row>
    <row r="8" spans="1:6" ht="67.5" x14ac:dyDescent="0.2">
      <c r="A8" s="9" t="s">
        <v>7</v>
      </c>
      <c r="B8" s="9" t="s">
        <v>991</v>
      </c>
      <c r="C8" s="9" t="s">
        <v>992</v>
      </c>
      <c r="D8" s="9" t="s">
        <v>993</v>
      </c>
      <c r="E8" s="9" t="s">
        <v>913</v>
      </c>
      <c r="F8" s="9" t="s">
        <v>994</v>
      </c>
    </row>
    <row r="9" spans="1:6" x14ac:dyDescent="0.2">
      <c r="A9" s="9" t="s">
        <v>8</v>
      </c>
      <c r="B9" s="9" t="s">
        <v>10</v>
      </c>
      <c r="C9" s="9">
        <v>1</v>
      </c>
      <c r="D9" s="9">
        <v>2</v>
      </c>
      <c r="E9" s="9">
        <v>3</v>
      </c>
      <c r="F9" s="9">
        <v>4</v>
      </c>
    </row>
    <row r="10" spans="1:6" x14ac:dyDescent="0.2">
      <c r="A10" s="10">
        <v>1</v>
      </c>
      <c r="B10" s="11" t="s">
        <v>995</v>
      </c>
      <c r="C10" s="14">
        <v>86411</v>
      </c>
      <c r="D10" s="14">
        <f>C10*10000/1915079</f>
        <v>451.21376193880252</v>
      </c>
      <c r="E10" s="14">
        <v>585</v>
      </c>
      <c r="F10" s="14">
        <v>0.7</v>
      </c>
    </row>
    <row r="11" spans="1:6" x14ac:dyDescent="0.2">
      <c r="C11" s="13"/>
      <c r="D11" s="13"/>
      <c r="E11" s="13"/>
      <c r="F11" s="13"/>
    </row>
  </sheetData>
  <pageMargins left="0.6" right="0.6" top="0.6" bottom="0.6" header="0.2" footer="0.2"/>
  <pageSetup paperSize="9" scale="67" fitToHeight="0" pageOrder="overThenDown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I2" sqref="I2"/>
    </sheetView>
  </sheetViews>
  <sheetFormatPr defaultRowHeight="11.25" x14ac:dyDescent="0.2"/>
  <cols>
    <col min="1" max="1" width="5" style="7" customWidth="1"/>
    <col min="2" max="2" width="43.5703125" style="7" customWidth="1"/>
    <col min="3" max="6" width="9.28515625" style="7" customWidth="1"/>
    <col min="7" max="16384" width="9.140625" style="7"/>
  </cols>
  <sheetData>
    <row r="1" spans="1:6" x14ac:dyDescent="0.2">
      <c r="A1" s="7" t="s">
        <v>996</v>
      </c>
    </row>
    <row r="2" spans="1:6" x14ac:dyDescent="0.2">
      <c r="A2" s="7" t="s">
        <v>1</v>
      </c>
    </row>
    <row r="3" spans="1:6" x14ac:dyDescent="0.2">
      <c r="A3" s="7" t="s">
        <v>997</v>
      </c>
    </row>
    <row r="4" spans="1:6" x14ac:dyDescent="0.2">
      <c r="A4" s="7" t="s">
        <v>914</v>
      </c>
    </row>
    <row r="5" spans="1:6" x14ac:dyDescent="0.2">
      <c r="A5" s="7" t="s">
        <v>998</v>
      </c>
    </row>
    <row r="6" spans="1:6" x14ac:dyDescent="0.2">
      <c r="A6" s="7" t="s">
        <v>4</v>
      </c>
    </row>
    <row r="7" spans="1:6" x14ac:dyDescent="0.2">
      <c r="A7" s="7" t="s">
        <v>5</v>
      </c>
    </row>
    <row r="8" spans="1:6" x14ac:dyDescent="0.2">
      <c r="A8" s="7" t="s">
        <v>6</v>
      </c>
    </row>
    <row r="9" spans="1:6" ht="45" x14ac:dyDescent="0.2">
      <c r="A9" s="9" t="s">
        <v>7</v>
      </c>
      <c r="B9" s="9" t="s">
        <v>991</v>
      </c>
      <c r="C9" s="9" t="s">
        <v>999</v>
      </c>
      <c r="D9" s="9" t="s">
        <v>1000</v>
      </c>
      <c r="E9" s="9" t="s">
        <v>913</v>
      </c>
      <c r="F9" s="9" t="s">
        <v>1001</v>
      </c>
    </row>
    <row r="10" spans="1:6" x14ac:dyDescent="0.2">
      <c r="A10" s="9" t="s">
        <v>8</v>
      </c>
      <c r="B10" s="9" t="s">
        <v>10</v>
      </c>
      <c r="C10" s="9">
        <v>1</v>
      </c>
      <c r="D10" s="9">
        <v>2</v>
      </c>
      <c r="E10" s="9">
        <v>3</v>
      </c>
      <c r="F10" s="9">
        <v>4</v>
      </c>
    </row>
    <row r="11" spans="1:6" x14ac:dyDescent="0.2">
      <c r="A11" s="10">
        <v>1</v>
      </c>
      <c r="B11" s="11" t="s">
        <v>1002</v>
      </c>
      <c r="C11" s="14">
        <v>8230</v>
      </c>
      <c r="D11" s="14">
        <f>C11*10000/295797</f>
        <v>278.2313546114396</v>
      </c>
      <c r="E11" s="14"/>
      <c r="F11" s="14"/>
    </row>
    <row r="12" spans="1:6" x14ac:dyDescent="0.2">
      <c r="C12" s="13"/>
      <c r="D12" s="13"/>
      <c r="E12" s="13"/>
      <c r="F12" s="13"/>
    </row>
  </sheetData>
  <pageMargins left="0.6" right="0.6" top="0.6" bottom="0.6" header="0.2" footer="0.2"/>
  <pageSetup paperSize="9" scale="67" fitToHeight="0" pageOrder="overThenDown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8"/>
  <sheetViews>
    <sheetView workbookViewId="0">
      <selection activeCell="N3" sqref="N3"/>
    </sheetView>
  </sheetViews>
  <sheetFormatPr defaultRowHeight="11.25" x14ac:dyDescent="0.2"/>
  <cols>
    <col min="1" max="1" width="5" style="7" customWidth="1"/>
    <col min="2" max="2" width="53.85546875" style="7" customWidth="1"/>
    <col min="3" max="12" width="9.28515625" style="7" customWidth="1"/>
    <col min="13" max="16384" width="9.140625" style="7"/>
  </cols>
  <sheetData>
    <row r="1" spans="1:12" x14ac:dyDescent="0.2">
      <c r="A1" s="7" t="s">
        <v>1003</v>
      </c>
    </row>
    <row r="2" spans="1:12" x14ac:dyDescent="0.2">
      <c r="A2" s="7" t="s">
        <v>1</v>
      </c>
    </row>
    <row r="3" spans="1:12" x14ac:dyDescent="0.2">
      <c r="A3" s="7" t="s">
        <v>1004</v>
      </c>
    </row>
    <row r="4" spans="1:12" x14ac:dyDescent="0.2">
      <c r="A4" s="7" t="s">
        <v>1005</v>
      </c>
    </row>
    <row r="5" spans="1:12" x14ac:dyDescent="0.2">
      <c r="A5" s="7" t="s">
        <v>4</v>
      </c>
    </row>
    <row r="6" spans="1:12" x14ac:dyDescent="0.2">
      <c r="A6" s="7" t="s">
        <v>5</v>
      </c>
    </row>
    <row r="7" spans="1:12" x14ac:dyDescent="0.2">
      <c r="A7" s="7" t="s">
        <v>6</v>
      </c>
    </row>
    <row r="8" spans="1:12" ht="33.75" customHeight="1" x14ac:dyDescent="0.2">
      <c r="A8" s="30" t="s">
        <v>7</v>
      </c>
      <c r="B8" s="30" t="s">
        <v>1006</v>
      </c>
      <c r="C8" s="30" t="s">
        <v>1007</v>
      </c>
      <c r="D8" s="29"/>
      <c r="E8" s="30" t="s">
        <v>1010</v>
      </c>
      <c r="F8" s="29"/>
      <c r="G8" s="30" t="s">
        <v>1011</v>
      </c>
      <c r="H8" s="29"/>
      <c r="I8" s="30" t="s">
        <v>1012</v>
      </c>
      <c r="J8" s="29"/>
      <c r="K8" s="30" t="s">
        <v>1013</v>
      </c>
      <c r="L8" s="29"/>
    </row>
    <row r="9" spans="1:12" ht="22.5" customHeight="1" x14ac:dyDescent="0.2">
      <c r="A9" s="29"/>
      <c r="B9" s="29"/>
      <c r="C9" s="9" t="s">
        <v>1008</v>
      </c>
      <c r="D9" s="9" t="s">
        <v>1009</v>
      </c>
      <c r="E9" s="9" t="s">
        <v>1008</v>
      </c>
      <c r="F9" s="9" t="s">
        <v>1009</v>
      </c>
      <c r="G9" s="9" t="s">
        <v>1008</v>
      </c>
      <c r="H9" s="9" t="s">
        <v>1009</v>
      </c>
      <c r="I9" s="9" t="s">
        <v>1008</v>
      </c>
      <c r="J9" s="9" t="s">
        <v>1009</v>
      </c>
      <c r="K9" s="9" t="s">
        <v>1008</v>
      </c>
      <c r="L9" s="9" t="s">
        <v>1009</v>
      </c>
    </row>
    <row r="10" spans="1:12" x14ac:dyDescent="0.2">
      <c r="A10" s="9" t="s">
        <v>8</v>
      </c>
      <c r="B10" s="9" t="s">
        <v>10</v>
      </c>
      <c r="C10" s="9">
        <v>1</v>
      </c>
      <c r="D10" s="9">
        <v>2</v>
      </c>
      <c r="E10" s="9">
        <v>3</v>
      </c>
      <c r="F10" s="9">
        <v>4</v>
      </c>
      <c r="G10" s="9">
        <v>5</v>
      </c>
      <c r="H10" s="9">
        <v>6</v>
      </c>
      <c r="I10" s="9">
        <v>7</v>
      </c>
      <c r="J10" s="9">
        <v>8</v>
      </c>
      <c r="K10" s="9">
        <v>9</v>
      </c>
      <c r="L10" s="9">
        <v>10</v>
      </c>
    </row>
    <row r="11" spans="1:12" x14ac:dyDescent="0.2">
      <c r="A11" s="10">
        <v>10</v>
      </c>
      <c r="B11" s="11" t="s">
        <v>1014</v>
      </c>
      <c r="C11" s="12">
        <v>56886</v>
      </c>
      <c r="D11" s="12">
        <v>7759</v>
      </c>
      <c r="E11" s="12">
        <v>100</v>
      </c>
      <c r="F11" s="12">
        <v>100</v>
      </c>
      <c r="G11" s="12">
        <v>131</v>
      </c>
      <c r="H11" s="12">
        <v>112</v>
      </c>
      <c r="I11" s="12">
        <v>100</v>
      </c>
      <c r="J11" s="12">
        <v>100</v>
      </c>
      <c r="K11" s="12">
        <v>3.89</v>
      </c>
      <c r="L11" s="12">
        <v>1.42</v>
      </c>
    </row>
    <row r="12" spans="1:12" x14ac:dyDescent="0.2">
      <c r="A12" s="10">
        <v>20</v>
      </c>
      <c r="B12" s="11" t="s">
        <v>1015</v>
      </c>
      <c r="C12" s="12">
        <v>6925</v>
      </c>
      <c r="D12" s="12">
        <v>802</v>
      </c>
      <c r="E12" s="12">
        <v>12.17</v>
      </c>
      <c r="F12" s="12">
        <v>10.34</v>
      </c>
      <c r="G12" s="12">
        <v>8</v>
      </c>
      <c r="H12" s="12">
        <v>4</v>
      </c>
      <c r="I12" s="12">
        <v>6.11</v>
      </c>
      <c r="J12" s="12">
        <v>3.57</v>
      </c>
      <c r="K12" s="12">
        <v>3.89</v>
      </c>
      <c r="L12" s="12">
        <v>0.5</v>
      </c>
    </row>
    <row r="13" spans="1:12" x14ac:dyDescent="0.2">
      <c r="A13" s="10">
        <v>30</v>
      </c>
      <c r="B13" s="11" t="s">
        <v>1016</v>
      </c>
      <c r="C13" s="12">
        <v>5160</v>
      </c>
      <c r="D13" s="12">
        <v>659</v>
      </c>
      <c r="E13" s="12">
        <v>9.07</v>
      </c>
      <c r="F13" s="12">
        <v>8.49</v>
      </c>
      <c r="G13" s="12"/>
      <c r="H13" s="12"/>
      <c r="I13" s="12"/>
      <c r="J13" s="12"/>
      <c r="K13" s="12">
        <v>3.89</v>
      </c>
      <c r="L13" s="12"/>
    </row>
    <row r="14" spans="1:12" x14ac:dyDescent="0.2">
      <c r="A14" s="10">
        <v>40</v>
      </c>
      <c r="B14" s="11" t="s">
        <v>1017</v>
      </c>
      <c r="C14" s="12">
        <v>7</v>
      </c>
      <c r="D14" s="12"/>
      <c r="E14" s="12">
        <v>0.01</v>
      </c>
      <c r="F14" s="12"/>
      <c r="G14" s="12"/>
      <c r="H14" s="12"/>
      <c r="I14" s="12"/>
      <c r="J14" s="12"/>
      <c r="K14" s="12">
        <v>3.89</v>
      </c>
      <c r="L14" s="12"/>
    </row>
    <row r="15" spans="1:12" x14ac:dyDescent="0.2">
      <c r="A15" s="10">
        <v>50</v>
      </c>
      <c r="B15" s="11" t="s">
        <v>1018</v>
      </c>
      <c r="C15" s="12">
        <v>7</v>
      </c>
      <c r="D15" s="12"/>
      <c r="E15" s="12">
        <v>0.01</v>
      </c>
      <c r="F15" s="12"/>
      <c r="G15" s="12">
        <v>4</v>
      </c>
      <c r="H15" s="12">
        <v>2</v>
      </c>
      <c r="I15" s="12">
        <v>3.05</v>
      </c>
      <c r="J15" s="12">
        <v>1.79</v>
      </c>
      <c r="K15" s="12">
        <v>3.89</v>
      </c>
      <c r="L15" s="12">
        <v>100</v>
      </c>
    </row>
    <row r="16" spans="1:12" x14ac:dyDescent="0.2">
      <c r="A16" s="10">
        <v>60</v>
      </c>
      <c r="B16" s="11" t="s">
        <v>1019</v>
      </c>
      <c r="C16" s="12">
        <v>1</v>
      </c>
      <c r="D16" s="12"/>
      <c r="E16" s="12"/>
      <c r="F16" s="12"/>
      <c r="G16" s="12"/>
      <c r="H16" s="12"/>
      <c r="I16" s="12"/>
      <c r="J16" s="12"/>
      <c r="K16" s="12">
        <v>3.89</v>
      </c>
      <c r="L16" s="12"/>
    </row>
    <row r="17" spans="1:12" x14ac:dyDescent="0.2">
      <c r="A17" s="10">
        <v>70</v>
      </c>
      <c r="B17" s="11" t="s">
        <v>1020</v>
      </c>
      <c r="C17" s="12">
        <v>77</v>
      </c>
      <c r="D17" s="12">
        <v>1</v>
      </c>
      <c r="E17" s="12">
        <v>0.14000000000000001</v>
      </c>
      <c r="F17" s="12">
        <v>0.01</v>
      </c>
      <c r="G17" s="12"/>
      <c r="H17" s="12"/>
      <c r="I17" s="12"/>
      <c r="J17" s="12"/>
      <c r="K17" s="12">
        <v>3.89</v>
      </c>
      <c r="L17" s="12"/>
    </row>
    <row r="18" spans="1:12" x14ac:dyDescent="0.2">
      <c r="A18" s="10">
        <v>80</v>
      </c>
      <c r="B18" s="11" t="s">
        <v>1021</v>
      </c>
      <c r="C18" s="12">
        <v>11</v>
      </c>
      <c r="D18" s="12"/>
      <c r="E18" s="12">
        <v>0.02</v>
      </c>
      <c r="F18" s="12"/>
      <c r="G18" s="12"/>
      <c r="H18" s="12"/>
      <c r="I18" s="12"/>
      <c r="J18" s="12"/>
      <c r="K18" s="12">
        <v>3.89</v>
      </c>
      <c r="L18" s="12"/>
    </row>
    <row r="19" spans="1:12" x14ac:dyDescent="0.2">
      <c r="A19" s="10">
        <v>90</v>
      </c>
      <c r="B19" s="11" t="s">
        <v>1022</v>
      </c>
      <c r="C19" s="12">
        <v>31</v>
      </c>
      <c r="D19" s="12"/>
      <c r="E19" s="12">
        <v>0.05</v>
      </c>
      <c r="F19" s="12"/>
      <c r="G19" s="12"/>
      <c r="H19" s="12"/>
      <c r="I19" s="12"/>
      <c r="J19" s="12"/>
      <c r="K19" s="12">
        <v>3.89</v>
      </c>
      <c r="L19" s="12"/>
    </row>
    <row r="20" spans="1:12" x14ac:dyDescent="0.2">
      <c r="A20" s="10">
        <v>100</v>
      </c>
      <c r="B20" s="11" t="s">
        <v>1023</v>
      </c>
      <c r="C20" s="12">
        <v>405</v>
      </c>
      <c r="D20" s="12">
        <v>139</v>
      </c>
      <c r="E20" s="12">
        <v>0.71</v>
      </c>
      <c r="F20" s="12">
        <v>1.79</v>
      </c>
      <c r="G20" s="12">
        <v>2</v>
      </c>
      <c r="H20" s="12"/>
      <c r="I20" s="12">
        <v>1.53</v>
      </c>
      <c r="J20" s="12"/>
      <c r="K20" s="12">
        <v>3.89</v>
      </c>
      <c r="L20" s="12"/>
    </row>
    <row r="21" spans="1:12" x14ac:dyDescent="0.2">
      <c r="A21" s="10">
        <v>110</v>
      </c>
      <c r="B21" s="11" t="s">
        <v>1024</v>
      </c>
      <c r="C21" s="12">
        <v>46</v>
      </c>
      <c r="D21" s="12">
        <v>2</v>
      </c>
      <c r="E21" s="12">
        <v>0.08</v>
      </c>
      <c r="F21" s="12">
        <v>0.03</v>
      </c>
      <c r="G21" s="12">
        <v>2</v>
      </c>
      <c r="H21" s="12"/>
      <c r="I21" s="12">
        <v>1.53</v>
      </c>
      <c r="J21" s="12"/>
      <c r="K21" s="12">
        <v>3.89</v>
      </c>
      <c r="L21" s="12"/>
    </row>
    <row r="22" spans="1:12" x14ac:dyDescent="0.2">
      <c r="A22" s="10">
        <v>120</v>
      </c>
      <c r="B22" s="11" t="s">
        <v>1025</v>
      </c>
      <c r="C22" s="12">
        <v>16</v>
      </c>
      <c r="D22" s="12"/>
      <c r="E22" s="12">
        <v>0.03</v>
      </c>
      <c r="F22" s="12"/>
      <c r="G22" s="12"/>
      <c r="H22" s="12"/>
      <c r="I22" s="12"/>
      <c r="J22" s="12"/>
      <c r="K22" s="12">
        <v>3.89</v>
      </c>
      <c r="L22" s="12"/>
    </row>
    <row r="23" spans="1:12" x14ac:dyDescent="0.2">
      <c r="A23" s="10">
        <v>130</v>
      </c>
      <c r="B23" s="11" t="s">
        <v>1026</v>
      </c>
      <c r="C23" s="12">
        <v>339</v>
      </c>
      <c r="D23" s="12">
        <v>55</v>
      </c>
      <c r="E23" s="12">
        <v>0.6</v>
      </c>
      <c r="F23" s="12">
        <v>0.71</v>
      </c>
      <c r="G23" s="12"/>
      <c r="H23" s="12"/>
      <c r="I23" s="12"/>
      <c r="J23" s="12"/>
      <c r="K23" s="12">
        <v>3.89</v>
      </c>
      <c r="L23" s="12"/>
    </row>
    <row r="24" spans="1:12" x14ac:dyDescent="0.2">
      <c r="A24" s="10">
        <v>140</v>
      </c>
      <c r="B24" s="11" t="s">
        <v>1027</v>
      </c>
      <c r="C24" s="12">
        <v>247</v>
      </c>
      <c r="D24" s="12">
        <v>49</v>
      </c>
      <c r="E24" s="12">
        <v>0.43</v>
      </c>
      <c r="F24" s="12">
        <v>0.63</v>
      </c>
      <c r="G24" s="12"/>
      <c r="H24" s="12"/>
      <c r="I24" s="12"/>
      <c r="J24" s="12"/>
      <c r="K24" s="12">
        <v>3.89</v>
      </c>
      <c r="L24" s="12"/>
    </row>
    <row r="25" spans="1:12" x14ac:dyDescent="0.2">
      <c r="A25" s="10">
        <v>150</v>
      </c>
      <c r="B25" s="11" t="s">
        <v>1028</v>
      </c>
      <c r="C25" s="12">
        <v>79</v>
      </c>
      <c r="D25" s="12">
        <v>6</v>
      </c>
      <c r="E25" s="12">
        <v>0.14000000000000001</v>
      </c>
      <c r="F25" s="12">
        <v>0.08</v>
      </c>
      <c r="G25" s="12"/>
      <c r="H25" s="12"/>
      <c r="I25" s="12"/>
      <c r="J25" s="12"/>
      <c r="K25" s="12">
        <v>3.89</v>
      </c>
      <c r="L25" s="12"/>
    </row>
    <row r="26" spans="1:12" x14ac:dyDescent="0.2">
      <c r="A26" s="10">
        <v>160</v>
      </c>
      <c r="B26" s="11" t="s">
        <v>1029</v>
      </c>
      <c r="C26" s="12">
        <v>953</v>
      </c>
      <c r="D26" s="12">
        <v>75</v>
      </c>
      <c r="E26" s="12">
        <v>1.68</v>
      </c>
      <c r="F26" s="12">
        <v>0.97</v>
      </c>
      <c r="G26" s="12"/>
      <c r="H26" s="12"/>
      <c r="I26" s="12"/>
      <c r="J26" s="12"/>
      <c r="K26" s="12">
        <v>3.89</v>
      </c>
      <c r="L26" s="12"/>
    </row>
    <row r="27" spans="1:12" x14ac:dyDescent="0.2">
      <c r="A27" s="10">
        <v>170</v>
      </c>
      <c r="B27" s="11" t="s">
        <v>1030</v>
      </c>
      <c r="C27" s="12">
        <v>1</v>
      </c>
      <c r="D27" s="12"/>
      <c r="E27" s="12"/>
      <c r="F27" s="12"/>
      <c r="G27" s="12"/>
      <c r="H27" s="12"/>
      <c r="I27" s="12"/>
      <c r="J27" s="12"/>
      <c r="K27" s="12">
        <v>3.89</v>
      </c>
      <c r="L27" s="12"/>
    </row>
    <row r="28" spans="1:12" x14ac:dyDescent="0.2">
      <c r="A28" s="10">
        <v>180</v>
      </c>
      <c r="B28" s="11" t="s">
        <v>1031</v>
      </c>
      <c r="C28" s="12">
        <v>3</v>
      </c>
      <c r="D28" s="12">
        <v>1</v>
      </c>
      <c r="E28" s="12">
        <v>0.01</v>
      </c>
      <c r="F28" s="12">
        <v>0.01</v>
      </c>
      <c r="G28" s="12"/>
      <c r="H28" s="12"/>
      <c r="I28" s="12"/>
      <c r="J28" s="12"/>
      <c r="K28" s="12">
        <v>3.89</v>
      </c>
      <c r="L28" s="12"/>
    </row>
    <row r="29" spans="1:12" x14ac:dyDescent="0.2">
      <c r="A29" s="10">
        <v>190</v>
      </c>
      <c r="B29" s="11" t="s">
        <v>1032</v>
      </c>
      <c r="C29" s="12">
        <v>226</v>
      </c>
      <c r="D29" s="12"/>
      <c r="E29" s="12">
        <v>0.4</v>
      </c>
      <c r="F29" s="12"/>
      <c r="G29" s="12"/>
      <c r="H29" s="12"/>
      <c r="I29" s="12"/>
      <c r="J29" s="12"/>
      <c r="K29" s="12">
        <v>3.89</v>
      </c>
      <c r="L29" s="12"/>
    </row>
    <row r="30" spans="1:12" x14ac:dyDescent="0.2">
      <c r="A30" s="10">
        <v>200</v>
      </c>
      <c r="B30" s="11" t="s">
        <v>1033</v>
      </c>
      <c r="C30" s="12">
        <v>40</v>
      </c>
      <c r="D30" s="12"/>
      <c r="E30" s="12">
        <v>7.0000000000000007E-2</v>
      </c>
      <c r="F30" s="12"/>
      <c r="G30" s="12"/>
      <c r="H30" s="12"/>
      <c r="I30" s="12"/>
      <c r="J30" s="12"/>
      <c r="K30" s="12">
        <v>3.89</v>
      </c>
      <c r="L30" s="12"/>
    </row>
    <row r="31" spans="1:12" x14ac:dyDescent="0.2">
      <c r="A31" s="10">
        <v>210</v>
      </c>
      <c r="B31" s="11" t="s">
        <v>1034</v>
      </c>
      <c r="C31" s="12">
        <v>2617</v>
      </c>
      <c r="D31" s="12">
        <v>185</v>
      </c>
      <c r="E31" s="12">
        <v>4.5999999999999996</v>
      </c>
      <c r="F31" s="12">
        <v>2.38</v>
      </c>
      <c r="G31" s="12">
        <v>5</v>
      </c>
      <c r="H31" s="12">
        <v>1</v>
      </c>
      <c r="I31" s="12">
        <v>3.82</v>
      </c>
      <c r="J31" s="12">
        <v>0.89</v>
      </c>
      <c r="K31" s="12">
        <v>3.89</v>
      </c>
      <c r="L31" s="12">
        <v>0.54</v>
      </c>
    </row>
    <row r="32" spans="1:12" x14ac:dyDescent="0.2">
      <c r="A32" s="10">
        <v>220</v>
      </c>
      <c r="B32" s="11" t="s">
        <v>1035</v>
      </c>
      <c r="C32" s="12">
        <v>27</v>
      </c>
      <c r="D32" s="12">
        <v>2</v>
      </c>
      <c r="E32" s="12">
        <v>0.05</v>
      </c>
      <c r="F32" s="12">
        <v>0.03</v>
      </c>
      <c r="G32" s="12">
        <v>3</v>
      </c>
      <c r="H32" s="12"/>
      <c r="I32" s="12">
        <v>2.29</v>
      </c>
      <c r="J32" s="12"/>
      <c r="K32" s="12">
        <v>3.89</v>
      </c>
      <c r="L32" s="12"/>
    </row>
    <row r="33" spans="1:12" x14ac:dyDescent="0.2">
      <c r="A33" s="10">
        <v>230</v>
      </c>
      <c r="B33" s="11" t="s">
        <v>1036</v>
      </c>
      <c r="C33" s="12">
        <v>4</v>
      </c>
      <c r="D33" s="12"/>
      <c r="E33" s="12">
        <v>0.01</v>
      </c>
      <c r="F33" s="12"/>
      <c r="G33" s="12"/>
      <c r="H33" s="12"/>
      <c r="I33" s="12"/>
      <c r="J33" s="12"/>
      <c r="K33" s="12">
        <v>3.89</v>
      </c>
      <c r="L33" s="12"/>
    </row>
    <row r="34" spans="1:12" x14ac:dyDescent="0.2">
      <c r="A34" s="10">
        <v>240</v>
      </c>
      <c r="B34" s="11" t="s">
        <v>1037</v>
      </c>
      <c r="C34" s="12">
        <v>248</v>
      </c>
      <c r="D34" s="12"/>
      <c r="E34" s="12">
        <v>0.44</v>
      </c>
      <c r="F34" s="12"/>
      <c r="G34" s="12"/>
      <c r="H34" s="12"/>
      <c r="I34" s="12"/>
      <c r="J34" s="12"/>
      <c r="K34" s="12">
        <v>3.89</v>
      </c>
      <c r="L34" s="12"/>
    </row>
    <row r="35" spans="1:12" x14ac:dyDescent="0.2">
      <c r="A35" s="10">
        <v>250</v>
      </c>
      <c r="B35" s="11" t="s">
        <v>1038</v>
      </c>
      <c r="C35" s="12">
        <v>848</v>
      </c>
      <c r="D35" s="12">
        <v>155</v>
      </c>
      <c r="E35" s="12">
        <v>1.49</v>
      </c>
      <c r="F35" s="12">
        <v>2</v>
      </c>
      <c r="G35" s="12"/>
      <c r="H35" s="12"/>
      <c r="I35" s="12"/>
      <c r="J35" s="12"/>
      <c r="K35" s="12">
        <v>3.89</v>
      </c>
      <c r="L35" s="12"/>
    </row>
    <row r="36" spans="1:12" x14ac:dyDescent="0.2">
      <c r="A36" s="10">
        <v>260</v>
      </c>
      <c r="B36" s="11" t="s">
        <v>1039</v>
      </c>
      <c r="C36" s="12">
        <v>1141</v>
      </c>
      <c r="D36" s="12">
        <v>34</v>
      </c>
      <c r="E36" s="12">
        <v>2.0099999999999998</v>
      </c>
      <c r="F36" s="12">
        <v>0.44</v>
      </c>
      <c r="G36" s="12"/>
      <c r="H36" s="12"/>
      <c r="I36" s="12"/>
      <c r="J36" s="12"/>
      <c r="K36" s="12">
        <v>3.89</v>
      </c>
      <c r="L36" s="12"/>
    </row>
    <row r="37" spans="1:12" x14ac:dyDescent="0.2">
      <c r="A37" s="10">
        <v>270</v>
      </c>
      <c r="B37" s="11" t="s">
        <v>1040</v>
      </c>
      <c r="C37" s="12">
        <v>884</v>
      </c>
      <c r="D37" s="12">
        <v>32</v>
      </c>
      <c r="E37" s="12">
        <v>1.55</v>
      </c>
      <c r="F37" s="12">
        <v>0.41</v>
      </c>
      <c r="G37" s="12"/>
      <c r="H37" s="12"/>
      <c r="I37" s="12"/>
      <c r="J37" s="12"/>
      <c r="K37" s="12">
        <v>3.89</v>
      </c>
      <c r="L37" s="12"/>
    </row>
    <row r="38" spans="1:12" x14ac:dyDescent="0.2">
      <c r="A38" s="10">
        <v>280</v>
      </c>
      <c r="B38" s="11" t="s">
        <v>1041</v>
      </c>
      <c r="C38" s="12">
        <v>1010</v>
      </c>
      <c r="D38" s="12">
        <v>12</v>
      </c>
      <c r="E38" s="12">
        <v>1.78</v>
      </c>
      <c r="F38" s="12">
        <v>0.15</v>
      </c>
      <c r="G38" s="12">
        <v>4</v>
      </c>
      <c r="H38" s="12">
        <v>3</v>
      </c>
      <c r="I38" s="12">
        <v>3.05</v>
      </c>
      <c r="J38" s="12">
        <v>2.68</v>
      </c>
      <c r="K38" s="12">
        <v>3.89</v>
      </c>
      <c r="L38" s="12">
        <v>20</v>
      </c>
    </row>
    <row r="39" spans="1:12" x14ac:dyDescent="0.2">
      <c r="A39" s="10">
        <v>290</v>
      </c>
      <c r="B39" s="11" t="s">
        <v>1042</v>
      </c>
      <c r="C39" s="12">
        <v>2</v>
      </c>
      <c r="D39" s="12"/>
      <c r="E39" s="12"/>
      <c r="F39" s="12"/>
      <c r="G39" s="12"/>
      <c r="H39" s="12"/>
      <c r="I39" s="12"/>
      <c r="J39" s="12"/>
      <c r="K39" s="12">
        <v>3.89</v>
      </c>
      <c r="L39" s="12"/>
    </row>
    <row r="40" spans="1:12" x14ac:dyDescent="0.2">
      <c r="A40" s="10">
        <v>300</v>
      </c>
      <c r="B40" s="11" t="s">
        <v>1043</v>
      </c>
      <c r="C40" s="12">
        <v>3</v>
      </c>
      <c r="D40" s="12"/>
      <c r="E40" s="12">
        <v>0.01</v>
      </c>
      <c r="F40" s="12"/>
      <c r="G40" s="12"/>
      <c r="H40" s="12"/>
      <c r="I40" s="12"/>
      <c r="J40" s="12"/>
      <c r="K40" s="12">
        <v>3.89</v>
      </c>
      <c r="L40" s="12"/>
    </row>
    <row r="41" spans="1:12" x14ac:dyDescent="0.2">
      <c r="A41" s="10">
        <v>310</v>
      </c>
      <c r="B41" s="11" t="s">
        <v>1044</v>
      </c>
      <c r="C41" s="12">
        <v>24229</v>
      </c>
      <c r="D41" s="12">
        <v>3025</v>
      </c>
      <c r="E41" s="12">
        <v>42.59</v>
      </c>
      <c r="F41" s="12">
        <v>38.99</v>
      </c>
      <c r="G41" s="12">
        <v>6</v>
      </c>
      <c r="H41" s="12">
        <v>3</v>
      </c>
      <c r="I41" s="12">
        <v>4.58</v>
      </c>
      <c r="J41" s="12">
        <v>2.68</v>
      </c>
      <c r="K41" s="12">
        <v>3.89</v>
      </c>
      <c r="L41" s="12">
        <v>0.1</v>
      </c>
    </row>
    <row r="42" spans="1:12" x14ac:dyDescent="0.2">
      <c r="A42" s="10">
        <v>320</v>
      </c>
      <c r="B42" s="11" t="s">
        <v>1045</v>
      </c>
      <c r="C42" s="12">
        <v>3119</v>
      </c>
      <c r="D42" s="12">
        <v>332</v>
      </c>
      <c r="E42" s="12">
        <v>5.48</v>
      </c>
      <c r="F42" s="12">
        <v>4.28</v>
      </c>
      <c r="G42" s="12">
        <v>5</v>
      </c>
      <c r="H42" s="12">
        <v>2</v>
      </c>
      <c r="I42" s="12">
        <v>3.82</v>
      </c>
      <c r="J42" s="12">
        <v>1.79</v>
      </c>
      <c r="K42" s="12">
        <v>3.89</v>
      </c>
      <c r="L42" s="12">
        <v>0.6</v>
      </c>
    </row>
    <row r="43" spans="1:12" x14ac:dyDescent="0.2">
      <c r="A43" s="10">
        <v>330</v>
      </c>
      <c r="B43" s="11" t="s">
        <v>1046</v>
      </c>
      <c r="C43" s="12">
        <v>2</v>
      </c>
      <c r="D43" s="12"/>
      <c r="E43" s="12"/>
      <c r="F43" s="12"/>
      <c r="G43" s="12"/>
      <c r="H43" s="12"/>
      <c r="I43" s="12"/>
      <c r="J43" s="12"/>
      <c r="K43" s="12">
        <v>3.89</v>
      </c>
      <c r="L43" s="12"/>
    </row>
    <row r="44" spans="1:12" x14ac:dyDescent="0.2">
      <c r="A44" s="10">
        <v>340</v>
      </c>
      <c r="B44" s="11" t="s">
        <v>1047</v>
      </c>
      <c r="C44" s="12"/>
      <c r="D44" s="12"/>
      <c r="E44" s="12"/>
      <c r="F44" s="12"/>
      <c r="G44" s="12"/>
      <c r="H44" s="12"/>
      <c r="I44" s="12"/>
      <c r="J44" s="12"/>
      <c r="K44" s="12">
        <v>3.89</v>
      </c>
      <c r="L44" s="12"/>
    </row>
    <row r="45" spans="1:12" x14ac:dyDescent="0.2">
      <c r="A45" s="10">
        <v>350</v>
      </c>
      <c r="B45" s="11" t="s">
        <v>1048</v>
      </c>
      <c r="C45" s="12">
        <v>242</v>
      </c>
      <c r="D45" s="12"/>
      <c r="E45" s="12">
        <v>0.43</v>
      </c>
      <c r="F45" s="12"/>
      <c r="G45" s="12"/>
      <c r="H45" s="12"/>
      <c r="I45" s="12"/>
      <c r="J45" s="12"/>
      <c r="K45" s="12">
        <v>3.89</v>
      </c>
      <c r="L45" s="12"/>
    </row>
    <row r="46" spans="1:12" x14ac:dyDescent="0.2">
      <c r="A46" s="10">
        <v>360</v>
      </c>
      <c r="B46" s="11" t="s">
        <v>1049</v>
      </c>
      <c r="C46" s="12">
        <v>5523</v>
      </c>
      <c r="D46" s="12">
        <v>304</v>
      </c>
      <c r="E46" s="12">
        <v>9.7100000000000009</v>
      </c>
      <c r="F46" s="12">
        <v>3.92</v>
      </c>
      <c r="G46" s="12">
        <v>1</v>
      </c>
      <c r="H46" s="12">
        <v>1</v>
      </c>
      <c r="I46" s="12">
        <v>0.76</v>
      </c>
      <c r="J46" s="12">
        <v>0.89</v>
      </c>
      <c r="K46" s="12">
        <v>3.89</v>
      </c>
      <c r="L46" s="12">
        <v>0.33</v>
      </c>
    </row>
    <row r="47" spans="1:12" x14ac:dyDescent="0.2">
      <c r="A47" s="10">
        <v>370</v>
      </c>
      <c r="B47" s="11" t="s">
        <v>1050</v>
      </c>
      <c r="C47" s="12">
        <v>8</v>
      </c>
      <c r="D47" s="12"/>
      <c r="E47" s="12">
        <v>0.01</v>
      </c>
      <c r="F47" s="12"/>
      <c r="G47" s="12"/>
      <c r="H47" s="12"/>
      <c r="I47" s="12"/>
      <c r="J47" s="12"/>
      <c r="K47" s="12">
        <v>3.89</v>
      </c>
      <c r="L47" s="12"/>
    </row>
    <row r="48" spans="1:12" x14ac:dyDescent="0.2">
      <c r="A48" s="10">
        <v>380</v>
      </c>
      <c r="B48" s="11" t="s">
        <v>1051</v>
      </c>
      <c r="C48" s="12">
        <v>35</v>
      </c>
      <c r="D48" s="12"/>
      <c r="E48" s="12">
        <v>0.06</v>
      </c>
      <c r="F48" s="12"/>
      <c r="G48" s="12"/>
      <c r="H48" s="12"/>
      <c r="I48" s="12"/>
      <c r="J48" s="12"/>
      <c r="K48" s="12">
        <v>3.89</v>
      </c>
      <c r="L48" s="12"/>
    </row>
    <row r="49" spans="1:12" x14ac:dyDescent="0.2">
      <c r="A49" s="10">
        <v>390</v>
      </c>
      <c r="B49" s="11" t="s">
        <v>1052</v>
      </c>
      <c r="C49" s="12">
        <v>3</v>
      </c>
      <c r="D49" s="12"/>
      <c r="E49" s="12">
        <v>0.01</v>
      </c>
      <c r="F49" s="12"/>
      <c r="G49" s="12"/>
      <c r="H49" s="12"/>
      <c r="I49" s="12"/>
      <c r="J49" s="12"/>
      <c r="K49" s="12">
        <v>3.89</v>
      </c>
      <c r="L49" s="12"/>
    </row>
    <row r="50" spans="1:12" x14ac:dyDescent="0.2">
      <c r="A50" s="10">
        <v>400</v>
      </c>
      <c r="B50" s="11" t="s">
        <v>1053</v>
      </c>
      <c r="C50" s="12">
        <v>883</v>
      </c>
      <c r="D50" s="12"/>
      <c r="E50" s="12">
        <v>1.55</v>
      </c>
      <c r="F50" s="12"/>
      <c r="G50" s="12"/>
      <c r="H50" s="12"/>
      <c r="I50" s="12"/>
      <c r="J50" s="12"/>
      <c r="K50" s="12">
        <v>3.89</v>
      </c>
      <c r="L50" s="12"/>
    </row>
    <row r="51" spans="1:12" x14ac:dyDescent="0.2">
      <c r="A51" s="10">
        <v>410</v>
      </c>
      <c r="B51" s="11" t="s">
        <v>1054</v>
      </c>
      <c r="C51" s="12">
        <v>231</v>
      </c>
      <c r="D51" s="12"/>
      <c r="E51" s="12">
        <v>0.41</v>
      </c>
      <c r="F51" s="12"/>
      <c r="G51" s="12"/>
      <c r="H51" s="12"/>
      <c r="I51" s="12"/>
      <c r="J51" s="12"/>
      <c r="K51" s="12">
        <v>3.89</v>
      </c>
      <c r="L51" s="12"/>
    </row>
    <row r="52" spans="1:12" x14ac:dyDescent="0.2">
      <c r="A52" s="10">
        <v>420</v>
      </c>
      <c r="B52" s="11" t="s">
        <v>1055</v>
      </c>
      <c r="C52" s="12">
        <v>31</v>
      </c>
      <c r="D52" s="12">
        <v>3</v>
      </c>
      <c r="E52" s="12">
        <v>0.05</v>
      </c>
      <c r="F52" s="12">
        <v>0.04</v>
      </c>
      <c r="G52" s="12"/>
      <c r="H52" s="12"/>
      <c r="I52" s="12"/>
      <c r="J52" s="12"/>
      <c r="K52" s="12">
        <v>3.89</v>
      </c>
      <c r="L52" s="12"/>
    </row>
    <row r="53" spans="1:12" x14ac:dyDescent="0.2">
      <c r="A53" s="10">
        <v>430</v>
      </c>
      <c r="B53" s="11" t="s">
        <v>1056</v>
      </c>
      <c r="C53" s="12">
        <v>850</v>
      </c>
      <c r="D53" s="12"/>
      <c r="E53" s="12">
        <v>1.49</v>
      </c>
      <c r="F53" s="12"/>
      <c r="G53" s="12"/>
      <c r="H53" s="12"/>
      <c r="I53" s="12"/>
      <c r="J53" s="12"/>
      <c r="K53" s="12">
        <v>3.89</v>
      </c>
      <c r="L53" s="12"/>
    </row>
    <row r="54" spans="1:12" x14ac:dyDescent="0.2">
      <c r="A54" s="10">
        <v>440</v>
      </c>
      <c r="B54" s="11" t="s">
        <v>1057</v>
      </c>
      <c r="C54" s="12">
        <v>340</v>
      </c>
      <c r="D54" s="12">
        <v>38</v>
      </c>
      <c r="E54" s="12">
        <v>0.6</v>
      </c>
      <c r="F54" s="12">
        <v>0.49</v>
      </c>
      <c r="G54" s="12"/>
      <c r="H54" s="12"/>
      <c r="I54" s="12"/>
      <c r="J54" s="12"/>
      <c r="K54" s="12">
        <v>3.89</v>
      </c>
      <c r="L54" s="12"/>
    </row>
    <row r="55" spans="1:12" x14ac:dyDescent="0.2">
      <c r="A55" s="10">
        <v>450</v>
      </c>
      <c r="B55" s="11" t="s">
        <v>1058</v>
      </c>
      <c r="C55" s="12">
        <v>20</v>
      </c>
      <c r="D55" s="12">
        <v>1</v>
      </c>
      <c r="E55" s="12">
        <v>0.04</v>
      </c>
      <c r="F55" s="12">
        <v>0.01</v>
      </c>
      <c r="G55" s="12"/>
      <c r="H55" s="12"/>
      <c r="I55" s="12"/>
      <c r="J55" s="12"/>
      <c r="K55" s="12">
        <v>3.89</v>
      </c>
      <c r="L55" s="12"/>
    </row>
    <row r="56" spans="1:12" x14ac:dyDescent="0.2">
      <c r="A56" s="10">
        <v>460</v>
      </c>
      <c r="B56" s="11" t="s">
        <v>1059</v>
      </c>
      <c r="C56" s="12">
        <v>2</v>
      </c>
      <c r="D56" s="12"/>
      <c r="E56" s="12"/>
      <c r="F56" s="12"/>
      <c r="G56" s="12"/>
      <c r="H56" s="12"/>
      <c r="I56" s="12"/>
      <c r="J56" s="12"/>
      <c r="K56" s="12">
        <v>3.89</v>
      </c>
      <c r="L56" s="12"/>
    </row>
    <row r="57" spans="1:12" x14ac:dyDescent="0.2">
      <c r="A57" s="10">
        <v>470</v>
      </c>
      <c r="B57" s="11" t="s">
        <v>1060</v>
      </c>
      <c r="C57" s="12">
        <v>9</v>
      </c>
      <c r="D57" s="12"/>
      <c r="E57" s="12">
        <v>0.02</v>
      </c>
      <c r="F57" s="12"/>
      <c r="G57" s="12"/>
      <c r="H57" s="12"/>
      <c r="I57" s="12"/>
      <c r="J57" s="12"/>
      <c r="K57" s="12">
        <v>3.89</v>
      </c>
      <c r="L57" s="12"/>
    </row>
    <row r="58" spans="1:12" x14ac:dyDescent="0.2">
      <c r="A58" s="10">
        <v>480</v>
      </c>
      <c r="B58" s="11" t="s">
        <v>1061</v>
      </c>
      <c r="C58" s="12">
        <v>161</v>
      </c>
      <c r="D58" s="12"/>
      <c r="E58" s="12">
        <v>0.28000000000000003</v>
      </c>
      <c r="F58" s="12"/>
      <c r="G58" s="12"/>
      <c r="H58" s="12"/>
      <c r="I58" s="12"/>
      <c r="J58" s="12"/>
      <c r="K58" s="12">
        <v>3.89</v>
      </c>
      <c r="L58" s="12"/>
    </row>
    <row r="59" spans="1:12" x14ac:dyDescent="0.2">
      <c r="A59" s="10">
        <v>490</v>
      </c>
      <c r="B59" s="11" t="s">
        <v>1062</v>
      </c>
      <c r="C59" s="12"/>
      <c r="D59" s="12"/>
      <c r="E59" s="12"/>
      <c r="F59" s="12"/>
      <c r="G59" s="12"/>
      <c r="H59" s="12"/>
      <c r="I59" s="12"/>
      <c r="J59" s="12"/>
      <c r="K59" s="12">
        <v>3.89</v>
      </c>
      <c r="L59" s="12"/>
    </row>
    <row r="60" spans="1:12" x14ac:dyDescent="0.2">
      <c r="A60" s="10">
        <v>500</v>
      </c>
      <c r="B60" s="11" t="s">
        <v>1063</v>
      </c>
      <c r="C60" s="12">
        <v>85</v>
      </c>
      <c r="D60" s="12"/>
      <c r="E60" s="12">
        <v>0.15</v>
      </c>
      <c r="F60" s="12"/>
      <c r="G60" s="12"/>
      <c r="H60" s="12"/>
      <c r="I60" s="12"/>
      <c r="J60" s="12"/>
      <c r="K60" s="12">
        <v>3.89</v>
      </c>
      <c r="L60" s="12"/>
    </row>
    <row r="61" spans="1:12" x14ac:dyDescent="0.2">
      <c r="A61" s="10">
        <v>510</v>
      </c>
      <c r="B61" s="11" t="s">
        <v>1064</v>
      </c>
      <c r="C61" s="12">
        <v>3</v>
      </c>
      <c r="D61" s="12"/>
      <c r="E61" s="12">
        <v>0.01</v>
      </c>
      <c r="F61" s="12"/>
      <c r="G61" s="12"/>
      <c r="H61" s="12"/>
      <c r="I61" s="12"/>
      <c r="J61" s="12"/>
      <c r="K61" s="12">
        <v>3.89</v>
      </c>
      <c r="L61" s="12"/>
    </row>
    <row r="62" spans="1:12" x14ac:dyDescent="0.2">
      <c r="A62" s="10">
        <v>520</v>
      </c>
      <c r="B62" s="11" t="s">
        <v>1065</v>
      </c>
      <c r="C62" s="12">
        <v>15</v>
      </c>
      <c r="D62" s="12"/>
      <c r="E62" s="12">
        <v>0.03</v>
      </c>
      <c r="F62" s="12"/>
      <c r="G62" s="12"/>
      <c r="H62" s="12"/>
      <c r="I62" s="12"/>
      <c r="J62" s="12"/>
      <c r="K62" s="12">
        <v>3.89</v>
      </c>
      <c r="L62" s="12"/>
    </row>
    <row r="63" spans="1:12" x14ac:dyDescent="0.2">
      <c r="A63" s="10">
        <v>530</v>
      </c>
      <c r="B63" s="11" t="s">
        <v>1066</v>
      </c>
      <c r="C63" s="12">
        <v>1</v>
      </c>
      <c r="D63" s="12"/>
      <c r="E63" s="12"/>
      <c r="F63" s="12"/>
      <c r="G63" s="12"/>
      <c r="H63" s="12"/>
      <c r="I63" s="12"/>
      <c r="J63" s="12"/>
      <c r="K63" s="12">
        <v>3.89</v>
      </c>
      <c r="L63" s="12"/>
    </row>
    <row r="64" spans="1:12" x14ac:dyDescent="0.2">
      <c r="A64" s="10">
        <v>540</v>
      </c>
      <c r="B64" s="11" t="s">
        <v>1067</v>
      </c>
      <c r="C64" s="12">
        <v>5</v>
      </c>
      <c r="D64" s="12"/>
      <c r="E64" s="12">
        <v>0.01</v>
      </c>
      <c r="F64" s="12"/>
      <c r="G64" s="12"/>
      <c r="H64" s="12"/>
      <c r="I64" s="12"/>
      <c r="J64" s="12"/>
      <c r="K64" s="12">
        <v>3.89</v>
      </c>
      <c r="L64" s="12"/>
    </row>
    <row r="65" spans="1:12" x14ac:dyDescent="0.2">
      <c r="A65" s="10">
        <v>550</v>
      </c>
      <c r="B65" s="11" t="s">
        <v>1068</v>
      </c>
      <c r="C65" s="12">
        <v>1997</v>
      </c>
      <c r="D65" s="12">
        <v>144</v>
      </c>
      <c r="E65" s="12">
        <v>3.51</v>
      </c>
      <c r="F65" s="12">
        <v>1.86</v>
      </c>
      <c r="G65" s="12"/>
      <c r="H65" s="12"/>
      <c r="I65" s="12"/>
      <c r="J65" s="12"/>
      <c r="K65" s="12">
        <v>3.89</v>
      </c>
      <c r="L65" s="12"/>
    </row>
    <row r="66" spans="1:12" x14ac:dyDescent="0.2">
      <c r="A66" s="10">
        <v>560</v>
      </c>
      <c r="B66" s="11" t="s">
        <v>1069</v>
      </c>
      <c r="C66" s="12">
        <v>626</v>
      </c>
      <c r="D66" s="12">
        <v>3</v>
      </c>
      <c r="E66" s="12">
        <v>1.1000000000000001</v>
      </c>
      <c r="F66" s="12">
        <v>0.04</v>
      </c>
      <c r="G66" s="12"/>
      <c r="H66" s="12"/>
      <c r="I66" s="12"/>
      <c r="J66" s="12"/>
      <c r="K66" s="12">
        <v>3.89</v>
      </c>
      <c r="L66" s="12"/>
    </row>
    <row r="67" spans="1:12" x14ac:dyDescent="0.2">
      <c r="A67" s="10">
        <v>570</v>
      </c>
      <c r="B67" s="11" t="s">
        <v>1070</v>
      </c>
      <c r="C67" s="12">
        <v>284</v>
      </c>
      <c r="D67" s="12">
        <v>2</v>
      </c>
      <c r="E67" s="12">
        <v>0.5</v>
      </c>
      <c r="F67" s="12">
        <v>0.03</v>
      </c>
      <c r="G67" s="12"/>
      <c r="H67" s="12"/>
      <c r="I67" s="12"/>
      <c r="J67" s="12"/>
      <c r="K67" s="12">
        <v>3.89</v>
      </c>
      <c r="L67" s="12"/>
    </row>
    <row r="68" spans="1:12" x14ac:dyDescent="0.2">
      <c r="A68" s="10">
        <v>580</v>
      </c>
      <c r="B68" s="11" t="s">
        <v>1071</v>
      </c>
      <c r="C68" s="12">
        <v>10</v>
      </c>
      <c r="D68" s="12"/>
      <c r="E68" s="12">
        <v>0.02</v>
      </c>
      <c r="F68" s="12"/>
      <c r="G68" s="12"/>
      <c r="H68" s="12"/>
      <c r="I68" s="12"/>
      <c r="J68" s="12"/>
      <c r="K68" s="12">
        <v>3.89</v>
      </c>
      <c r="L68" s="12"/>
    </row>
    <row r="69" spans="1:12" x14ac:dyDescent="0.2">
      <c r="A69" s="10">
        <v>590</v>
      </c>
      <c r="B69" s="11" t="s">
        <v>1072</v>
      </c>
      <c r="C69" s="12">
        <v>6</v>
      </c>
      <c r="D69" s="12"/>
      <c r="E69" s="12">
        <v>0.01</v>
      </c>
      <c r="F69" s="12"/>
      <c r="G69" s="12"/>
      <c r="H69" s="12"/>
      <c r="I69" s="12"/>
      <c r="J69" s="12"/>
      <c r="K69" s="12">
        <v>3.89</v>
      </c>
      <c r="L69" s="12"/>
    </row>
    <row r="70" spans="1:12" x14ac:dyDescent="0.2">
      <c r="A70" s="10">
        <v>600</v>
      </c>
      <c r="B70" s="11" t="s">
        <v>1073</v>
      </c>
      <c r="C70" s="12">
        <v>15</v>
      </c>
      <c r="D70" s="12"/>
      <c r="E70" s="12">
        <v>0.03</v>
      </c>
      <c r="F70" s="12"/>
      <c r="G70" s="12"/>
      <c r="H70" s="12"/>
      <c r="I70" s="12"/>
      <c r="J70" s="12"/>
      <c r="K70" s="12">
        <v>3.89</v>
      </c>
      <c r="L70" s="12"/>
    </row>
    <row r="71" spans="1:12" x14ac:dyDescent="0.2">
      <c r="A71" s="10">
        <v>610</v>
      </c>
      <c r="B71" s="11" t="s">
        <v>1074</v>
      </c>
      <c r="C71" s="12">
        <v>2019</v>
      </c>
      <c r="D71" s="12">
        <v>86</v>
      </c>
      <c r="E71" s="12">
        <v>3.55</v>
      </c>
      <c r="F71" s="12">
        <v>1.1100000000000001</v>
      </c>
      <c r="G71" s="12"/>
      <c r="H71" s="12"/>
      <c r="I71" s="12"/>
      <c r="J71" s="12"/>
      <c r="K71" s="12">
        <v>3.89</v>
      </c>
      <c r="L71" s="12"/>
    </row>
    <row r="72" spans="1:12" x14ac:dyDescent="0.2">
      <c r="A72" s="10">
        <v>620</v>
      </c>
      <c r="B72" s="11" t="s">
        <v>1075</v>
      </c>
      <c r="C72" s="12">
        <v>15</v>
      </c>
      <c r="D72" s="12"/>
      <c r="E72" s="12">
        <v>0.03</v>
      </c>
      <c r="F72" s="12"/>
      <c r="G72" s="12"/>
      <c r="H72" s="12"/>
      <c r="I72" s="12"/>
      <c r="J72" s="12"/>
      <c r="K72" s="12">
        <v>3.89</v>
      </c>
      <c r="L72" s="12"/>
    </row>
    <row r="73" spans="1:12" x14ac:dyDescent="0.2">
      <c r="A73" s="10">
        <v>630</v>
      </c>
      <c r="B73" s="11" t="s">
        <v>1076</v>
      </c>
      <c r="C73" s="12">
        <v>14</v>
      </c>
      <c r="D73" s="12"/>
      <c r="E73" s="12">
        <v>0.02</v>
      </c>
      <c r="F73" s="12"/>
      <c r="G73" s="12"/>
      <c r="H73" s="12"/>
      <c r="I73" s="12"/>
      <c r="J73" s="12"/>
      <c r="K73" s="12">
        <v>3.89</v>
      </c>
      <c r="L73" s="12"/>
    </row>
    <row r="74" spans="1:12" x14ac:dyDescent="0.2">
      <c r="A74" s="10">
        <v>640</v>
      </c>
      <c r="B74" s="11" t="s">
        <v>1077</v>
      </c>
      <c r="C74" s="12">
        <v>341</v>
      </c>
      <c r="D74" s="12">
        <v>25</v>
      </c>
      <c r="E74" s="12">
        <v>0.6</v>
      </c>
      <c r="F74" s="12">
        <v>0.32</v>
      </c>
      <c r="G74" s="12"/>
      <c r="H74" s="12"/>
      <c r="I74" s="12"/>
      <c r="J74" s="12"/>
      <c r="K74" s="12">
        <v>3.89</v>
      </c>
      <c r="L74" s="12"/>
    </row>
    <row r="75" spans="1:12" x14ac:dyDescent="0.2">
      <c r="A75" s="10">
        <v>650</v>
      </c>
      <c r="B75" s="11" t="s">
        <v>1078</v>
      </c>
      <c r="C75" s="12">
        <v>89</v>
      </c>
      <c r="D75" s="12"/>
      <c r="E75" s="12">
        <v>0.16</v>
      </c>
      <c r="F75" s="12"/>
      <c r="G75" s="12"/>
      <c r="H75" s="12"/>
      <c r="I75" s="12"/>
      <c r="J75" s="12"/>
      <c r="K75" s="12">
        <v>3.89</v>
      </c>
      <c r="L75" s="12"/>
    </row>
    <row r="76" spans="1:12" x14ac:dyDescent="0.2">
      <c r="A76" s="10">
        <v>660</v>
      </c>
      <c r="B76" s="11" t="s">
        <v>1079</v>
      </c>
      <c r="C76" s="12">
        <v>17</v>
      </c>
      <c r="D76" s="12"/>
      <c r="E76" s="12">
        <v>0.03</v>
      </c>
      <c r="F76" s="12"/>
      <c r="G76" s="12"/>
      <c r="H76" s="12"/>
      <c r="I76" s="12"/>
      <c r="J76" s="12"/>
      <c r="K76" s="12">
        <v>3.89</v>
      </c>
      <c r="L76" s="12"/>
    </row>
    <row r="77" spans="1:12" x14ac:dyDescent="0.2">
      <c r="A77" s="10">
        <v>670</v>
      </c>
      <c r="B77" s="11" t="s">
        <v>1080</v>
      </c>
      <c r="C77" s="12">
        <v>1</v>
      </c>
      <c r="D77" s="12"/>
      <c r="E77" s="12"/>
      <c r="F77" s="12"/>
      <c r="G77" s="12"/>
      <c r="H77" s="12"/>
      <c r="I77" s="12"/>
      <c r="J77" s="12"/>
      <c r="K77" s="12">
        <v>3.89</v>
      </c>
      <c r="L77" s="12"/>
    </row>
    <row r="78" spans="1:12" x14ac:dyDescent="0.2">
      <c r="A78" s="10">
        <v>680</v>
      </c>
      <c r="B78" s="11" t="s">
        <v>1081</v>
      </c>
      <c r="C78" s="12">
        <v>406</v>
      </c>
      <c r="D78" s="12"/>
      <c r="E78" s="12">
        <v>0.71</v>
      </c>
      <c r="F78" s="12"/>
      <c r="G78" s="12"/>
      <c r="H78" s="12"/>
      <c r="I78" s="12"/>
      <c r="J78" s="12"/>
      <c r="K78" s="12">
        <v>3.89</v>
      </c>
      <c r="L78" s="12"/>
    </row>
    <row r="79" spans="1:12" x14ac:dyDescent="0.2">
      <c r="A79" s="10">
        <v>690</v>
      </c>
      <c r="B79" s="11" t="s">
        <v>1082</v>
      </c>
      <c r="C79" s="12">
        <v>2297</v>
      </c>
      <c r="D79" s="12">
        <v>2297</v>
      </c>
      <c r="E79" s="12">
        <v>4.04</v>
      </c>
      <c r="F79" s="12">
        <v>29.6</v>
      </c>
      <c r="G79" s="12">
        <v>79</v>
      </c>
      <c r="H79" s="12">
        <v>79</v>
      </c>
      <c r="I79" s="12">
        <v>60.31</v>
      </c>
      <c r="J79" s="12">
        <v>70.540000000000006</v>
      </c>
      <c r="K79" s="12">
        <v>3.89</v>
      </c>
      <c r="L79" s="12">
        <v>3.32</v>
      </c>
    </row>
    <row r="80" spans="1:12" x14ac:dyDescent="0.2">
      <c r="A80" s="10">
        <v>700</v>
      </c>
      <c r="B80" s="11" t="s">
        <v>1083</v>
      </c>
      <c r="C80" s="12">
        <v>893</v>
      </c>
      <c r="D80" s="12">
        <v>256</v>
      </c>
      <c r="E80" s="12">
        <v>1.57</v>
      </c>
      <c r="F80" s="12">
        <v>3.3</v>
      </c>
      <c r="G80" s="12">
        <v>23</v>
      </c>
      <c r="H80" s="12">
        <v>20</v>
      </c>
      <c r="I80" s="12">
        <v>17.559999999999999</v>
      </c>
      <c r="J80" s="12">
        <v>17.86</v>
      </c>
      <c r="K80" s="12">
        <v>3.89</v>
      </c>
      <c r="L80" s="12">
        <v>7.25</v>
      </c>
    </row>
    <row r="81" spans="1:12" x14ac:dyDescent="0.2">
      <c r="A81" s="10">
        <v>710</v>
      </c>
      <c r="B81" s="11" t="s">
        <v>1084</v>
      </c>
      <c r="C81" s="12"/>
      <c r="D81" s="12"/>
      <c r="E81" s="12"/>
      <c r="F81" s="12"/>
      <c r="G81" s="12"/>
      <c r="H81" s="12"/>
      <c r="I81" s="12"/>
      <c r="J81" s="12"/>
      <c r="K81" s="12">
        <v>3.89</v>
      </c>
      <c r="L81" s="12"/>
    </row>
    <row r="82" spans="1:12" x14ac:dyDescent="0.2">
      <c r="A82" s="10">
        <v>720</v>
      </c>
      <c r="B82" s="11" t="s">
        <v>1085</v>
      </c>
      <c r="C82" s="12">
        <v>4618</v>
      </c>
      <c r="D82" s="12">
        <v>187</v>
      </c>
      <c r="E82" s="12">
        <v>8.1199999999999992</v>
      </c>
      <c r="F82" s="12">
        <v>2.41</v>
      </c>
      <c r="G82" s="12">
        <v>3</v>
      </c>
      <c r="H82" s="12">
        <v>1</v>
      </c>
      <c r="I82" s="12">
        <v>2.29</v>
      </c>
      <c r="J82" s="12">
        <v>0.89</v>
      </c>
      <c r="K82" s="12">
        <v>3.89</v>
      </c>
      <c r="L82" s="12">
        <v>0.53</v>
      </c>
    </row>
    <row r="83" spans="1:12" x14ac:dyDescent="0.2">
      <c r="A83" s="10">
        <v>730</v>
      </c>
      <c r="B83" s="11" t="s">
        <v>1086</v>
      </c>
      <c r="C83" s="12">
        <v>140</v>
      </c>
      <c r="D83" s="12">
        <v>3</v>
      </c>
      <c r="E83" s="12">
        <v>0.25</v>
      </c>
      <c r="F83" s="12">
        <v>0.04</v>
      </c>
      <c r="G83" s="12">
        <v>1</v>
      </c>
      <c r="H83" s="12"/>
      <c r="I83" s="12">
        <v>0.76</v>
      </c>
      <c r="J83" s="12"/>
      <c r="K83" s="12">
        <v>3.89</v>
      </c>
      <c r="L83" s="12"/>
    </row>
    <row r="84" spans="1:12" x14ac:dyDescent="0.2">
      <c r="A84" s="10">
        <v>740</v>
      </c>
      <c r="B84" s="11" t="s">
        <v>1087</v>
      </c>
      <c r="C84" s="12">
        <v>403</v>
      </c>
      <c r="D84" s="12">
        <v>22</v>
      </c>
      <c r="E84" s="12">
        <v>0.71</v>
      </c>
      <c r="F84" s="12">
        <v>0.28000000000000003</v>
      </c>
      <c r="G84" s="12"/>
      <c r="H84" s="12"/>
      <c r="I84" s="12"/>
      <c r="J84" s="12"/>
      <c r="K84" s="12">
        <v>3.89</v>
      </c>
      <c r="L84" s="12"/>
    </row>
    <row r="85" spans="1:12" x14ac:dyDescent="0.2">
      <c r="A85" s="10">
        <v>750</v>
      </c>
      <c r="B85" s="11" t="s">
        <v>1088</v>
      </c>
      <c r="C85" s="12">
        <v>10</v>
      </c>
      <c r="D85" s="12"/>
      <c r="E85" s="12">
        <v>0.02</v>
      </c>
      <c r="F85" s="12"/>
      <c r="G85" s="12"/>
      <c r="H85" s="12"/>
      <c r="I85" s="12"/>
      <c r="J85" s="12"/>
      <c r="K85" s="12">
        <v>3.89</v>
      </c>
      <c r="L85" s="12"/>
    </row>
    <row r="86" spans="1:12" x14ac:dyDescent="0.2">
      <c r="A86" s="10">
        <v>760</v>
      </c>
      <c r="B86" s="11" t="s">
        <v>1089</v>
      </c>
      <c r="C86" s="12">
        <v>160</v>
      </c>
      <c r="D86" s="12">
        <v>29</v>
      </c>
      <c r="E86" s="12">
        <v>0.28000000000000003</v>
      </c>
      <c r="F86" s="12">
        <v>0.37</v>
      </c>
      <c r="G86" s="12">
        <v>1</v>
      </c>
      <c r="H86" s="12">
        <v>1</v>
      </c>
      <c r="I86" s="12">
        <v>0.76</v>
      </c>
      <c r="J86" s="12">
        <v>0.89</v>
      </c>
      <c r="K86" s="12">
        <v>3.89</v>
      </c>
      <c r="L86" s="12">
        <v>3.33</v>
      </c>
    </row>
    <row r="87" spans="1:12" x14ac:dyDescent="0.2">
      <c r="A87" s="10">
        <v>770</v>
      </c>
      <c r="B87" s="11" t="s">
        <v>1090</v>
      </c>
      <c r="C87" s="12">
        <v>148</v>
      </c>
      <c r="D87" s="12">
        <v>12</v>
      </c>
      <c r="E87" s="12">
        <v>0.26</v>
      </c>
      <c r="F87" s="12">
        <v>0.15</v>
      </c>
      <c r="G87" s="12">
        <v>1</v>
      </c>
      <c r="H87" s="12"/>
      <c r="I87" s="12">
        <v>0.76</v>
      </c>
      <c r="J87" s="12"/>
      <c r="K87" s="12">
        <v>3.89</v>
      </c>
      <c r="L87" s="12"/>
    </row>
    <row r="88" spans="1:12" x14ac:dyDescent="0.2">
      <c r="C88" s="8"/>
      <c r="D88" s="8"/>
      <c r="E88" s="8"/>
      <c r="F88" s="8"/>
      <c r="G88" s="8"/>
      <c r="H88" s="8"/>
      <c r="I88" s="8"/>
      <c r="J88" s="8"/>
      <c r="K88" s="8"/>
      <c r="L88" s="8"/>
    </row>
  </sheetData>
  <mergeCells count="7">
    <mergeCell ref="K8:L8"/>
    <mergeCell ref="A8:A9"/>
    <mergeCell ref="B8:B9"/>
    <mergeCell ref="C8:D8"/>
    <mergeCell ref="E8:F8"/>
    <mergeCell ref="G8:H8"/>
    <mergeCell ref="I8:J8"/>
  </mergeCells>
  <pageMargins left="0.6" right="0.6" top="0.6" bottom="0.6" header="0.2" footer="0.2"/>
  <pageSetup paperSize="9" scale="42" fitToHeight="0" pageOrder="overThenDown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"/>
  <sheetViews>
    <sheetView workbookViewId="0">
      <selection activeCell="I3" sqref="I3"/>
    </sheetView>
  </sheetViews>
  <sheetFormatPr defaultRowHeight="11.25" x14ac:dyDescent="0.2"/>
  <cols>
    <col min="1" max="1" width="5" style="7" customWidth="1"/>
    <col min="2" max="2" width="60.7109375" style="7" customWidth="1"/>
    <col min="3" max="7" width="9.28515625" style="7" customWidth="1"/>
    <col min="8" max="16384" width="9.140625" style="7"/>
  </cols>
  <sheetData>
    <row r="1" spans="1:7" x14ac:dyDescent="0.2">
      <c r="A1" s="7" t="s">
        <v>1091</v>
      </c>
    </row>
    <row r="2" spans="1:7" x14ac:dyDescent="0.2">
      <c r="A2" s="7" t="s">
        <v>1</v>
      </c>
    </row>
    <row r="3" spans="1:7" x14ac:dyDescent="0.2">
      <c r="A3" s="7" t="s">
        <v>1092</v>
      </c>
    </row>
    <row r="4" spans="1:7" x14ac:dyDescent="0.2">
      <c r="A4" s="7" t="s">
        <v>1093</v>
      </c>
    </row>
    <row r="5" spans="1:7" x14ac:dyDescent="0.2">
      <c r="A5" s="7" t="s">
        <v>4</v>
      </c>
    </row>
    <row r="6" spans="1:7" x14ac:dyDescent="0.2">
      <c r="A6" s="7" t="s">
        <v>5</v>
      </c>
    </row>
    <row r="7" spans="1:7" x14ac:dyDescent="0.2">
      <c r="A7" s="7" t="s">
        <v>6</v>
      </c>
    </row>
    <row r="8" spans="1:7" ht="22.5" customHeight="1" x14ac:dyDescent="0.2">
      <c r="A8" s="30" t="s">
        <v>7</v>
      </c>
      <c r="B8" s="30" t="s">
        <v>1094</v>
      </c>
      <c r="C8" s="30" t="s">
        <v>1095</v>
      </c>
      <c r="D8" s="30" t="s">
        <v>1013</v>
      </c>
      <c r="E8" s="29"/>
      <c r="F8" s="29"/>
      <c r="G8" s="29"/>
    </row>
    <row r="9" spans="1:7" ht="22.5" customHeight="1" x14ac:dyDescent="0.2">
      <c r="A9" s="29"/>
      <c r="B9" s="29"/>
      <c r="C9" s="29"/>
      <c r="D9" s="30" t="s">
        <v>1008</v>
      </c>
      <c r="E9" s="29"/>
      <c r="F9" s="30" t="s">
        <v>1097</v>
      </c>
      <c r="G9" s="29"/>
    </row>
    <row r="10" spans="1:7" ht="22.5" customHeight="1" x14ac:dyDescent="0.2">
      <c r="A10" s="29"/>
      <c r="B10" s="29"/>
      <c r="C10" s="29"/>
      <c r="D10" s="9" t="s">
        <v>20</v>
      </c>
      <c r="E10" s="9" t="s">
        <v>1096</v>
      </c>
      <c r="F10" s="9" t="s">
        <v>20</v>
      </c>
      <c r="G10" s="9" t="s">
        <v>1096</v>
      </c>
    </row>
    <row r="11" spans="1:7" x14ac:dyDescent="0.2">
      <c r="A11" s="9" t="s">
        <v>8</v>
      </c>
      <c r="B11" s="9" t="s">
        <v>10</v>
      </c>
      <c r="C11" s="9">
        <v>1</v>
      </c>
      <c r="D11" s="9">
        <v>2</v>
      </c>
      <c r="E11" s="9">
        <v>3</v>
      </c>
      <c r="F11" s="9">
        <v>4</v>
      </c>
      <c r="G11" s="9">
        <v>5</v>
      </c>
    </row>
    <row r="12" spans="1:7" x14ac:dyDescent="0.2">
      <c r="A12" s="10">
        <v>10</v>
      </c>
      <c r="B12" s="11" t="s">
        <v>824</v>
      </c>
      <c r="C12" s="12">
        <v>9.11</v>
      </c>
      <c r="D12" s="12">
        <v>131</v>
      </c>
      <c r="E12" s="12">
        <v>3.89</v>
      </c>
      <c r="F12" s="12">
        <v>112</v>
      </c>
      <c r="G12" s="12">
        <v>1.42</v>
      </c>
    </row>
    <row r="13" spans="1:7" x14ac:dyDescent="0.2">
      <c r="A13" s="10">
        <v>20</v>
      </c>
      <c r="B13" s="11" t="s">
        <v>825</v>
      </c>
      <c r="C13" s="12">
        <v>7.64</v>
      </c>
      <c r="D13" s="12">
        <v>8</v>
      </c>
      <c r="E13" s="12">
        <v>3.89</v>
      </c>
      <c r="F13" s="12">
        <v>4</v>
      </c>
      <c r="G13" s="12">
        <v>0.5</v>
      </c>
    </row>
    <row r="14" spans="1:7" x14ac:dyDescent="0.2">
      <c r="A14" s="10">
        <v>30</v>
      </c>
      <c r="B14" s="11" t="s">
        <v>826</v>
      </c>
      <c r="C14" s="12">
        <v>6.5</v>
      </c>
      <c r="D14" s="12"/>
      <c r="E14" s="12">
        <v>3.89</v>
      </c>
      <c r="F14" s="12"/>
      <c r="G14" s="12"/>
    </row>
    <row r="15" spans="1:7" ht="22.5" x14ac:dyDescent="0.2">
      <c r="A15" s="10">
        <v>40</v>
      </c>
      <c r="B15" s="11" t="s">
        <v>827</v>
      </c>
      <c r="C15" s="12">
        <v>67.569999999999993</v>
      </c>
      <c r="D15" s="12"/>
      <c r="E15" s="12">
        <v>3.89</v>
      </c>
      <c r="F15" s="12"/>
      <c r="G15" s="12"/>
    </row>
    <row r="16" spans="1:7" x14ac:dyDescent="0.2">
      <c r="A16" s="10">
        <v>50</v>
      </c>
      <c r="B16" s="11" t="s">
        <v>828</v>
      </c>
      <c r="C16" s="12">
        <v>24.71</v>
      </c>
      <c r="D16" s="12">
        <v>4</v>
      </c>
      <c r="E16" s="12">
        <v>3.89</v>
      </c>
      <c r="F16" s="12">
        <v>2</v>
      </c>
      <c r="G16" s="12">
        <v>100</v>
      </c>
    </row>
    <row r="17" spans="1:7" x14ac:dyDescent="0.2">
      <c r="A17" s="10">
        <v>60</v>
      </c>
      <c r="B17" s="11" t="s">
        <v>829</v>
      </c>
      <c r="C17" s="12">
        <v>22</v>
      </c>
      <c r="D17" s="12"/>
      <c r="E17" s="12">
        <v>3.89</v>
      </c>
      <c r="F17" s="12"/>
      <c r="G17" s="12"/>
    </row>
    <row r="18" spans="1:7" x14ac:dyDescent="0.2">
      <c r="A18" s="10">
        <v>70</v>
      </c>
      <c r="B18" s="11" t="s">
        <v>830</v>
      </c>
      <c r="C18" s="12">
        <v>14.64</v>
      </c>
      <c r="D18" s="12"/>
      <c r="E18" s="12">
        <v>3.89</v>
      </c>
      <c r="F18" s="12"/>
      <c r="G18" s="12"/>
    </row>
    <row r="19" spans="1:7" x14ac:dyDescent="0.2">
      <c r="A19" s="10">
        <v>80</v>
      </c>
      <c r="B19" s="11" t="s">
        <v>831</v>
      </c>
      <c r="C19" s="12">
        <v>6.91</v>
      </c>
      <c r="D19" s="12"/>
      <c r="E19" s="12">
        <v>3.89</v>
      </c>
      <c r="F19" s="12"/>
      <c r="G19" s="12"/>
    </row>
    <row r="20" spans="1:7" x14ac:dyDescent="0.2">
      <c r="A20" s="10">
        <v>90</v>
      </c>
      <c r="B20" s="11" t="s">
        <v>832</v>
      </c>
      <c r="C20" s="12">
        <v>6.29</v>
      </c>
      <c r="D20" s="12"/>
      <c r="E20" s="12">
        <v>3.89</v>
      </c>
      <c r="F20" s="12"/>
      <c r="G20" s="12"/>
    </row>
    <row r="21" spans="1:7" x14ac:dyDescent="0.2">
      <c r="A21" s="10">
        <v>100</v>
      </c>
      <c r="B21" s="11" t="s">
        <v>833</v>
      </c>
      <c r="C21" s="12">
        <v>7.84</v>
      </c>
      <c r="D21" s="12">
        <v>2</v>
      </c>
      <c r="E21" s="12">
        <v>3.89</v>
      </c>
      <c r="F21" s="12"/>
      <c r="G21" s="12"/>
    </row>
    <row r="22" spans="1:7" x14ac:dyDescent="0.2">
      <c r="A22" s="10">
        <v>110</v>
      </c>
      <c r="B22" s="11" t="s">
        <v>834</v>
      </c>
      <c r="C22" s="12">
        <v>9.3699999999999992</v>
      </c>
      <c r="D22" s="12">
        <v>2</v>
      </c>
      <c r="E22" s="12">
        <v>3.89</v>
      </c>
      <c r="F22" s="12"/>
      <c r="G22" s="12"/>
    </row>
    <row r="23" spans="1:7" ht="22.5" x14ac:dyDescent="0.2">
      <c r="A23" s="10">
        <v>120</v>
      </c>
      <c r="B23" s="11" t="s">
        <v>835</v>
      </c>
      <c r="C23" s="12">
        <v>10.31</v>
      </c>
      <c r="D23" s="12"/>
      <c r="E23" s="12">
        <v>3.89</v>
      </c>
      <c r="F23" s="12"/>
      <c r="G23" s="12"/>
    </row>
    <row r="24" spans="1:7" ht="22.5" x14ac:dyDescent="0.2">
      <c r="A24" s="10">
        <v>130</v>
      </c>
      <c r="B24" s="11" t="s">
        <v>836</v>
      </c>
      <c r="C24" s="12">
        <v>15.9</v>
      </c>
      <c r="D24" s="12"/>
      <c r="E24" s="12">
        <v>3.89</v>
      </c>
      <c r="F24" s="12"/>
      <c r="G24" s="12"/>
    </row>
    <row r="25" spans="1:7" x14ac:dyDescent="0.2">
      <c r="A25" s="10">
        <v>140</v>
      </c>
      <c r="B25" s="11" t="s">
        <v>837</v>
      </c>
      <c r="C25" s="12">
        <v>17.79</v>
      </c>
      <c r="D25" s="12"/>
      <c r="E25" s="12">
        <v>3.89</v>
      </c>
      <c r="F25" s="12"/>
      <c r="G25" s="12"/>
    </row>
    <row r="26" spans="1:7" x14ac:dyDescent="0.2">
      <c r="A26" s="10">
        <v>150</v>
      </c>
      <c r="B26" s="11" t="s">
        <v>838</v>
      </c>
      <c r="C26" s="12">
        <v>11.85</v>
      </c>
      <c r="D26" s="12"/>
      <c r="E26" s="12">
        <v>3.89</v>
      </c>
      <c r="F26" s="12"/>
      <c r="G26" s="12"/>
    </row>
    <row r="27" spans="1:7" ht="22.5" x14ac:dyDescent="0.2">
      <c r="A27" s="10">
        <v>160</v>
      </c>
      <c r="B27" s="11" t="s">
        <v>839</v>
      </c>
      <c r="C27" s="12">
        <v>8.65</v>
      </c>
      <c r="D27" s="12"/>
      <c r="E27" s="12">
        <v>3.89</v>
      </c>
      <c r="F27" s="12"/>
      <c r="G27" s="12"/>
    </row>
    <row r="28" spans="1:7" x14ac:dyDescent="0.2">
      <c r="A28" s="10">
        <v>170</v>
      </c>
      <c r="B28" s="11" t="s">
        <v>840</v>
      </c>
      <c r="C28" s="12">
        <v>11</v>
      </c>
      <c r="D28" s="12"/>
      <c r="E28" s="12">
        <v>3.89</v>
      </c>
      <c r="F28" s="12"/>
      <c r="G28" s="12"/>
    </row>
    <row r="29" spans="1:7" x14ac:dyDescent="0.2">
      <c r="A29" s="10">
        <v>180</v>
      </c>
      <c r="B29" s="11" t="s">
        <v>841</v>
      </c>
      <c r="C29" s="12">
        <v>8.67</v>
      </c>
      <c r="D29" s="12"/>
      <c r="E29" s="12">
        <v>3.89</v>
      </c>
      <c r="F29" s="12"/>
      <c r="G29" s="12"/>
    </row>
    <row r="30" spans="1:7" x14ac:dyDescent="0.2">
      <c r="A30" s="10">
        <v>190</v>
      </c>
      <c r="B30" s="11" t="s">
        <v>842</v>
      </c>
      <c r="C30" s="12">
        <v>8.31</v>
      </c>
      <c r="D30" s="12"/>
      <c r="E30" s="12">
        <v>3.89</v>
      </c>
      <c r="F30" s="12"/>
      <c r="G30" s="12"/>
    </row>
    <row r="31" spans="1:7" x14ac:dyDescent="0.2">
      <c r="A31" s="10">
        <v>200</v>
      </c>
      <c r="B31" s="11" t="s">
        <v>843</v>
      </c>
      <c r="C31" s="12">
        <v>16.600000000000001</v>
      </c>
      <c r="D31" s="12"/>
      <c r="E31" s="12">
        <v>3.89</v>
      </c>
      <c r="F31" s="12"/>
      <c r="G31" s="12"/>
    </row>
    <row r="32" spans="1:7" x14ac:dyDescent="0.2">
      <c r="A32" s="10">
        <v>210</v>
      </c>
      <c r="B32" s="11" t="s">
        <v>844</v>
      </c>
      <c r="C32" s="12">
        <v>12.09</v>
      </c>
      <c r="D32" s="12">
        <v>5</v>
      </c>
      <c r="E32" s="12">
        <v>3.89</v>
      </c>
      <c r="F32" s="12">
        <v>1</v>
      </c>
      <c r="G32" s="12">
        <v>0.54</v>
      </c>
    </row>
    <row r="33" spans="1:7" ht="22.5" x14ac:dyDescent="0.2">
      <c r="A33" s="10">
        <v>220</v>
      </c>
      <c r="B33" s="11" t="s">
        <v>845</v>
      </c>
      <c r="C33" s="12">
        <v>13.59</v>
      </c>
      <c r="D33" s="12">
        <v>3</v>
      </c>
      <c r="E33" s="12">
        <v>3.89</v>
      </c>
      <c r="F33" s="12"/>
      <c r="G33" s="12"/>
    </row>
    <row r="34" spans="1:7" x14ac:dyDescent="0.2">
      <c r="A34" s="10">
        <v>230</v>
      </c>
      <c r="B34" s="11" t="s">
        <v>846</v>
      </c>
      <c r="C34" s="12">
        <v>14.5</v>
      </c>
      <c r="D34" s="12"/>
      <c r="E34" s="12">
        <v>3.89</v>
      </c>
      <c r="F34" s="12"/>
      <c r="G34" s="12"/>
    </row>
    <row r="35" spans="1:7" x14ac:dyDescent="0.2">
      <c r="A35" s="10">
        <v>240</v>
      </c>
      <c r="B35" s="11" t="s">
        <v>847</v>
      </c>
      <c r="C35" s="12">
        <v>12.1</v>
      </c>
      <c r="D35" s="12"/>
      <c r="E35" s="12">
        <v>3.89</v>
      </c>
      <c r="F35" s="12"/>
      <c r="G35" s="12"/>
    </row>
    <row r="36" spans="1:7" x14ac:dyDescent="0.2">
      <c r="A36" s="10">
        <v>250</v>
      </c>
      <c r="B36" s="11" t="s">
        <v>848</v>
      </c>
      <c r="C36" s="12">
        <v>8.65</v>
      </c>
      <c r="D36" s="12"/>
      <c r="E36" s="12">
        <v>3.89</v>
      </c>
      <c r="F36" s="12"/>
      <c r="G36" s="12"/>
    </row>
    <row r="37" spans="1:7" x14ac:dyDescent="0.2">
      <c r="A37" s="10">
        <v>260</v>
      </c>
      <c r="B37" s="11" t="s">
        <v>849</v>
      </c>
      <c r="C37" s="12">
        <v>8.76</v>
      </c>
      <c r="D37" s="12"/>
      <c r="E37" s="12">
        <v>3.89</v>
      </c>
      <c r="F37" s="12"/>
      <c r="G37" s="12"/>
    </row>
    <row r="38" spans="1:7" x14ac:dyDescent="0.2">
      <c r="A38" s="10">
        <v>270</v>
      </c>
      <c r="B38" s="11" t="s">
        <v>850</v>
      </c>
      <c r="C38" s="12">
        <v>8.91</v>
      </c>
      <c r="D38" s="12"/>
      <c r="E38" s="12">
        <v>3.89</v>
      </c>
      <c r="F38" s="12"/>
      <c r="G38" s="12"/>
    </row>
    <row r="39" spans="1:7" x14ac:dyDescent="0.2">
      <c r="A39" s="10">
        <v>280</v>
      </c>
      <c r="B39" s="11" t="s">
        <v>851</v>
      </c>
      <c r="C39" s="12">
        <v>11.99</v>
      </c>
      <c r="D39" s="12">
        <v>4</v>
      </c>
      <c r="E39" s="12">
        <v>3.89</v>
      </c>
      <c r="F39" s="12">
        <v>3</v>
      </c>
      <c r="G39" s="12">
        <v>20</v>
      </c>
    </row>
    <row r="40" spans="1:7" x14ac:dyDescent="0.2">
      <c r="A40" s="10">
        <v>290</v>
      </c>
      <c r="B40" s="11" t="s">
        <v>852</v>
      </c>
      <c r="C40" s="12">
        <v>14.5</v>
      </c>
      <c r="D40" s="12"/>
      <c r="E40" s="12">
        <v>3.89</v>
      </c>
      <c r="F40" s="12"/>
      <c r="G40" s="12"/>
    </row>
    <row r="41" spans="1:7" x14ac:dyDescent="0.2">
      <c r="A41" s="10">
        <v>300</v>
      </c>
      <c r="B41" s="11" t="s">
        <v>853</v>
      </c>
      <c r="C41" s="12">
        <v>6.67</v>
      </c>
      <c r="D41" s="12"/>
      <c r="E41" s="12">
        <v>3.89</v>
      </c>
      <c r="F41" s="12"/>
      <c r="G41" s="12"/>
    </row>
    <row r="42" spans="1:7" ht="22.5" x14ac:dyDescent="0.2">
      <c r="A42" s="10">
        <v>310</v>
      </c>
      <c r="B42" s="11" t="s">
        <v>854</v>
      </c>
      <c r="C42" s="12">
        <v>12.33</v>
      </c>
      <c r="D42" s="12"/>
      <c r="E42" s="12">
        <v>3.89</v>
      </c>
      <c r="F42" s="12"/>
      <c r="G42" s="12"/>
    </row>
    <row r="43" spans="1:7" x14ac:dyDescent="0.2">
      <c r="A43" s="10">
        <v>320</v>
      </c>
      <c r="B43" s="11" t="s">
        <v>855</v>
      </c>
      <c r="C43" s="12"/>
      <c r="D43" s="12"/>
      <c r="E43" s="12">
        <v>3.89</v>
      </c>
      <c r="F43" s="12"/>
      <c r="G43" s="12"/>
    </row>
    <row r="44" spans="1:7" x14ac:dyDescent="0.2">
      <c r="A44" s="10">
        <v>330</v>
      </c>
      <c r="B44" s="11" t="s">
        <v>856</v>
      </c>
      <c r="C44" s="12"/>
      <c r="D44" s="12"/>
      <c r="E44" s="12">
        <v>3.89</v>
      </c>
      <c r="F44" s="12"/>
      <c r="G44" s="12"/>
    </row>
    <row r="45" spans="1:7" x14ac:dyDescent="0.2">
      <c r="A45" s="10">
        <v>340</v>
      </c>
      <c r="B45" s="11" t="s">
        <v>857</v>
      </c>
      <c r="C45" s="12"/>
      <c r="D45" s="12"/>
      <c r="E45" s="12">
        <v>3.89</v>
      </c>
      <c r="F45" s="12"/>
      <c r="G45" s="12"/>
    </row>
    <row r="46" spans="1:7" x14ac:dyDescent="0.2">
      <c r="A46" s="10">
        <v>350</v>
      </c>
      <c r="B46" s="11" t="s">
        <v>858</v>
      </c>
      <c r="C46" s="12"/>
      <c r="D46" s="12"/>
      <c r="E46" s="12">
        <v>3.89</v>
      </c>
      <c r="F46" s="12"/>
      <c r="G46" s="12"/>
    </row>
    <row r="47" spans="1:7" x14ac:dyDescent="0.2">
      <c r="A47" s="10">
        <v>360</v>
      </c>
      <c r="B47" s="11" t="s">
        <v>859</v>
      </c>
      <c r="C47" s="12">
        <v>20</v>
      </c>
      <c r="D47" s="12">
        <v>1</v>
      </c>
      <c r="E47" s="12">
        <v>3.89</v>
      </c>
      <c r="F47" s="12"/>
      <c r="G47" s="12"/>
    </row>
    <row r="48" spans="1:7" x14ac:dyDescent="0.2">
      <c r="A48" s="10">
        <v>370</v>
      </c>
      <c r="B48" s="11" t="s">
        <v>860</v>
      </c>
      <c r="C48" s="12"/>
      <c r="D48" s="12">
        <v>1</v>
      </c>
      <c r="E48" s="12">
        <v>3.89</v>
      </c>
      <c r="F48" s="12"/>
      <c r="G48" s="12"/>
    </row>
    <row r="49" spans="1:7" x14ac:dyDescent="0.2">
      <c r="A49" s="10">
        <v>380</v>
      </c>
      <c r="B49" s="11" t="s">
        <v>861</v>
      </c>
      <c r="C49" s="12">
        <v>25</v>
      </c>
      <c r="D49" s="12"/>
      <c r="E49" s="12">
        <v>3.89</v>
      </c>
      <c r="F49" s="12"/>
      <c r="G49" s="12"/>
    </row>
    <row r="50" spans="1:7" x14ac:dyDescent="0.2">
      <c r="A50" s="10">
        <v>390</v>
      </c>
      <c r="B50" s="11" t="s">
        <v>862</v>
      </c>
      <c r="C50" s="12"/>
      <c r="D50" s="12"/>
      <c r="E50" s="12">
        <v>3.89</v>
      </c>
      <c r="F50" s="12"/>
      <c r="G50" s="12"/>
    </row>
    <row r="51" spans="1:7" x14ac:dyDescent="0.2">
      <c r="A51" s="10">
        <v>400</v>
      </c>
      <c r="B51" s="11" t="s">
        <v>863</v>
      </c>
      <c r="C51" s="12">
        <v>8.82</v>
      </c>
      <c r="D51" s="12">
        <v>6</v>
      </c>
      <c r="E51" s="12">
        <v>3.89</v>
      </c>
      <c r="F51" s="12">
        <v>3</v>
      </c>
      <c r="G51" s="12">
        <v>0.1</v>
      </c>
    </row>
    <row r="52" spans="1:7" x14ac:dyDescent="0.2">
      <c r="A52" s="10">
        <v>410</v>
      </c>
      <c r="B52" s="11" t="s">
        <v>864</v>
      </c>
      <c r="C52" s="12">
        <v>13.1</v>
      </c>
      <c r="D52" s="12">
        <v>5</v>
      </c>
      <c r="E52" s="12">
        <v>3.89</v>
      </c>
      <c r="F52" s="12">
        <v>2</v>
      </c>
      <c r="G52" s="12">
        <v>0.6</v>
      </c>
    </row>
    <row r="53" spans="1:7" x14ac:dyDescent="0.2">
      <c r="A53" s="10">
        <v>420</v>
      </c>
      <c r="B53" s="11" t="s">
        <v>865</v>
      </c>
      <c r="C53" s="12">
        <v>6.5</v>
      </c>
      <c r="D53" s="12"/>
      <c r="E53" s="12">
        <v>3.89</v>
      </c>
      <c r="F53" s="12"/>
      <c r="G53" s="12"/>
    </row>
    <row r="54" spans="1:7" x14ac:dyDescent="0.2">
      <c r="A54" s="10">
        <v>430</v>
      </c>
      <c r="B54" s="11" t="s">
        <v>866</v>
      </c>
      <c r="C54" s="12"/>
      <c r="D54" s="12"/>
      <c r="E54" s="12">
        <v>3.89</v>
      </c>
      <c r="F54" s="12"/>
      <c r="G54" s="12"/>
    </row>
    <row r="55" spans="1:7" x14ac:dyDescent="0.2">
      <c r="A55" s="10">
        <v>440</v>
      </c>
      <c r="B55" s="11" t="s">
        <v>867</v>
      </c>
      <c r="C55" s="12">
        <v>10.36</v>
      </c>
      <c r="D55" s="12"/>
      <c r="E55" s="12">
        <v>3.89</v>
      </c>
      <c r="F55" s="12"/>
      <c r="G55" s="12"/>
    </row>
    <row r="56" spans="1:7" x14ac:dyDescent="0.2">
      <c r="A56" s="10">
        <v>450</v>
      </c>
      <c r="B56" s="11" t="s">
        <v>868</v>
      </c>
      <c r="C56" s="12"/>
      <c r="D56" s="12"/>
      <c r="E56" s="12">
        <v>3.89</v>
      </c>
      <c r="F56" s="12"/>
      <c r="G56" s="12"/>
    </row>
    <row r="57" spans="1:7" x14ac:dyDescent="0.2">
      <c r="A57" s="10">
        <v>460</v>
      </c>
      <c r="B57" s="11" t="s">
        <v>869</v>
      </c>
      <c r="C57" s="12">
        <v>7.82</v>
      </c>
      <c r="D57" s="12">
        <v>1</v>
      </c>
      <c r="E57" s="12">
        <v>3.89</v>
      </c>
      <c r="F57" s="12">
        <v>1</v>
      </c>
      <c r="G57" s="12">
        <v>0.33</v>
      </c>
    </row>
    <row r="58" spans="1:7" x14ac:dyDescent="0.2">
      <c r="A58" s="10">
        <v>470</v>
      </c>
      <c r="B58" s="11" t="s">
        <v>870</v>
      </c>
      <c r="C58" s="12">
        <v>8.26</v>
      </c>
      <c r="D58" s="12"/>
      <c r="E58" s="12">
        <v>3.89</v>
      </c>
      <c r="F58" s="12"/>
      <c r="G58" s="12"/>
    </row>
    <row r="59" spans="1:7" x14ac:dyDescent="0.2">
      <c r="A59" s="10">
        <v>480</v>
      </c>
      <c r="B59" s="11" t="s">
        <v>871</v>
      </c>
      <c r="C59" s="12">
        <v>12</v>
      </c>
      <c r="D59" s="12"/>
      <c r="E59" s="12">
        <v>3.89</v>
      </c>
      <c r="F59" s="12"/>
      <c r="G59" s="12"/>
    </row>
    <row r="60" spans="1:7" x14ac:dyDescent="0.2">
      <c r="A60" s="10">
        <v>490</v>
      </c>
      <c r="B60" s="11" t="s">
        <v>872</v>
      </c>
      <c r="C60" s="12">
        <v>13.86</v>
      </c>
      <c r="D60" s="12"/>
      <c r="E60" s="12">
        <v>3.89</v>
      </c>
      <c r="F60" s="12"/>
      <c r="G60" s="12"/>
    </row>
    <row r="61" spans="1:7" ht="22.5" x14ac:dyDescent="0.2">
      <c r="A61" s="10">
        <v>500</v>
      </c>
      <c r="B61" s="11" t="s">
        <v>873</v>
      </c>
      <c r="C61" s="12">
        <v>8.33</v>
      </c>
      <c r="D61" s="12"/>
      <c r="E61" s="12">
        <v>3.89</v>
      </c>
      <c r="F61" s="12"/>
      <c r="G61" s="12"/>
    </row>
    <row r="62" spans="1:7" x14ac:dyDescent="0.2">
      <c r="A62" s="10">
        <v>510</v>
      </c>
      <c r="B62" s="11" t="s">
        <v>874</v>
      </c>
      <c r="C62" s="12">
        <v>10.89</v>
      </c>
      <c r="D62" s="12"/>
      <c r="E62" s="12">
        <v>3.89</v>
      </c>
      <c r="F62" s="12"/>
      <c r="G62" s="12"/>
    </row>
    <row r="63" spans="1:7" x14ac:dyDescent="0.2">
      <c r="A63" s="10">
        <v>520</v>
      </c>
      <c r="B63" s="11" t="s">
        <v>875</v>
      </c>
      <c r="C63" s="12">
        <v>7.08</v>
      </c>
      <c r="D63" s="12"/>
      <c r="E63" s="12">
        <v>3.89</v>
      </c>
      <c r="F63" s="12"/>
      <c r="G63" s="12"/>
    </row>
    <row r="64" spans="1:7" x14ac:dyDescent="0.2">
      <c r="A64" s="10">
        <v>530</v>
      </c>
      <c r="B64" s="11" t="s">
        <v>876</v>
      </c>
      <c r="C64" s="12">
        <v>8.74</v>
      </c>
      <c r="D64" s="12"/>
      <c r="E64" s="12">
        <v>3.89</v>
      </c>
      <c r="F64" s="12"/>
      <c r="G64" s="12"/>
    </row>
    <row r="65" spans="1:7" x14ac:dyDescent="0.2">
      <c r="A65" s="10">
        <v>540</v>
      </c>
      <c r="B65" s="11" t="s">
        <v>877</v>
      </c>
      <c r="C65" s="12">
        <v>6.96</v>
      </c>
      <c r="D65" s="12"/>
      <c r="E65" s="12">
        <v>3.89</v>
      </c>
      <c r="F65" s="12"/>
      <c r="G65" s="12"/>
    </row>
    <row r="66" spans="1:7" x14ac:dyDescent="0.2">
      <c r="A66" s="10">
        <v>550</v>
      </c>
      <c r="B66" s="11" t="s">
        <v>878</v>
      </c>
      <c r="C66" s="12">
        <v>7.11</v>
      </c>
      <c r="D66" s="12"/>
      <c r="E66" s="12">
        <v>3.89</v>
      </c>
      <c r="F66" s="12"/>
      <c r="G66" s="12"/>
    </row>
    <row r="67" spans="1:7" ht="22.5" x14ac:dyDescent="0.2">
      <c r="A67" s="10">
        <v>560</v>
      </c>
      <c r="B67" s="11" t="s">
        <v>879</v>
      </c>
      <c r="C67" s="12">
        <v>6.65</v>
      </c>
      <c r="D67" s="12"/>
      <c r="E67" s="12">
        <v>3.89</v>
      </c>
      <c r="F67" s="12"/>
      <c r="G67" s="12"/>
    </row>
    <row r="68" spans="1:7" x14ac:dyDescent="0.2">
      <c r="A68" s="10">
        <v>570</v>
      </c>
      <c r="B68" s="11" t="s">
        <v>880</v>
      </c>
      <c r="C68" s="12">
        <v>7.5</v>
      </c>
      <c r="D68" s="12"/>
      <c r="E68" s="12">
        <v>3.89</v>
      </c>
      <c r="F68" s="12"/>
      <c r="G68" s="12"/>
    </row>
    <row r="69" spans="1:7" x14ac:dyDescent="0.2">
      <c r="A69" s="10">
        <v>580</v>
      </c>
      <c r="B69" s="11" t="s">
        <v>881</v>
      </c>
      <c r="C69" s="12">
        <v>6.78</v>
      </c>
      <c r="D69" s="12"/>
      <c r="E69" s="12">
        <v>3.89</v>
      </c>
      <c r="F69" s="12"/>
      <c r="G69" s="12"/>
    </row>
    <row r="70" spans="1:7" x14ac:dyDescent="0.2">
      <c r="A70" s="10">
        <v>590</v>
      </c>
      <c r="B70" s="11" t="s">
        <v>882</v>
      </c>
      <c r="C70" s="12">
        <v>4.45</v>
      </c>
      <c r="D70" s="12"/>
      <c r="E70" s="12">
        <v>3.89</v>
      </c>
      <c r="F70" s="12"/>
      <c r="G70" s="12"/>
    </row>
    <row r="71" spans="1:7" x14ac:dyDescent="0.2">
      <c r="A71" s="10">
        <v>600</v>
      </c>
      <c r="B71" s="11" t="s">
        <v>883</v>
      </c>
      <c r="C71" s="12"/>
      <c r="D71" s="12"/>
      <c r="E71" s="12">
        <v>3.89</v>
      </c>
      <c r="F71" s="12"/>
      <c r="G71" s="12"/>
    </row>
    <row r="72" spans="1:7" x14ac:dyDescent="0.2">
      <c r="A72" s="10">
        <v>610</v>
      </c>
      <c r="B72" s="11" t="s">
        <v>884</v>
      </c>
      <c r="C72" s="12">
        <v>12.16</v>
      </c>
      <c r="D72" s="12"/>
      <c r="E72" s="12">
        <v>3.89</v>
      </c>
      <c r="F72" s="12"/>
      <c r="G72" s="12"/>
    </row>
    <row r="73" spans="1:7" x14ac:dyDescent="0.2">
      <c r="A73" s="10">
        <v>620</v>
      </c>
      <c r="B73" s="11" t="s">
        <v>885</v>
      </c>
      <c r="C73" s="12">
        <v>3.33</v>
      </c>
      <c r="D73" s="12"/>
      <c r="E73" s="12">
        <v>3.89</v>
      </c>
      <c r="F73" s="12"/>
      <c r="G73" s="12"/>
    </row>
    <row r="74" spans="1:7" x14ac:dyDescent="0.2">
      <c r="A74" s="10">
        <v>630</v>
      </c>
      <c r="B74" s="11" t="s">
        <v>886</v>
      </c>
      <c r="C74" s="12">
        <v>9.4700000000000006</v>
      </c>
      <c r="D74" s="12"/>
      <c r="E74" s="12">
        <v>3.89</v>
      </c>
      <c r="F74" s="12"/>
      <c r="G74" s="12"/>
    </row>
    <row r="75" spans="1:7" x14ac:dyDescent="0.2">
      <c r="A75" s="10">
        <v>640</v>
      </c>
      <c r="B75" s="11" t="s">
        <v>887</v>
      </c>
      <c r="C75" s="12">
        <v>10</v>
      </c>
      <c r="D75" s="12"/>
      <c r="E75" s="12">
        <v>3.89</v>
      </c>
      <c r="F75" s="12"/>
      <c r="G75" s="12"/>
    </row>
    <row r="76" spans="1:7" x14ac:dyDescent="0.2">
      <c r="A76" s="10">
        <v>650</v>
      </c>
      <c r="B76" s="11" t="s">
        <v>888</v>
      </c>
      <c r="C76" s="12">
        <v>13.6</v>
      </c>
      <c r="D76" s="12"/>
      <c r="E76" s="12">
        <v>3.89</v>
      </c>
      <c r="F76" s="12"/>
      <c r="G76" s="12"/>
    </row>
    <row r="77" spans="1:7" x14ac:dyDescent="0.2">
      <c r="A77" s="10">
        <v>660</v>
      </c>
      <c r="B77" s="11" t="s">
        <v>889</v>
      </c>
      <c r="C77" s="12">
        <v>9.43</v>
      </c>
      <c r="D77" s="12"/>
      <c r="E77" s="12">
        <v>3.89</v>
      </c>
      <c r="F77" s="12"/>
      <c r="G77" s="12"/>
    </row>
    <row r="78" spans="1:7" x14ac:dyDescent="0.2">
      <c r="A78" s="10">
        <v>670</v>
      </c>
      <c r="B78" s="11" t="s">
        <v>890</v>
      </c>
      <c r="C78" s="12">
        <v>12.17</v>
      </c>
      <c r="D78" s="12"/>
      <c r="E78" s="12">
        <v>3.89</v>
      </c>
      <c r="F78" s="12"/>
      <c r="G78" s="12"/>
    </row>
    <row r="79" spans="1:7" ht="22.5" x14ac:dyDescent="0.2">
      <c r="A79" s="10">
        <v>680</v>
      </c>
      <c r="B79" s="11" t="s">
        <v>891</v>
      </c>
      <c r="C79" s="12">
        <v>11.31</v>
      </c>
      <c r="D79" s="12"/>
      <c r="E79" s="12">
        <v>3.89</v>
      </c>
      <c r="F79" s="12"/>
      <c r="G79" s="12"/>
    </row>
    <row r="80" spans="1:7" x14ac:dyDescent="0.2">
      <c r="A80" s="10">
        <v>690</v>
      </c>
      <c r="B80" s="11" t="s">
        <v>892</v>
      </c>
      <c r="C80" s="12">
        <v>11</v>
      </c>
      <c r="D80" s="12"/>
      <c r="E80" s="12">
        <v>3.89</v>
      </c>
      <c r="F80" s="12"/>
      <c r="G80" s="12"/>
    </row>
    <row r="81" spans="1:7" x14ac:dyDescent="0.2">
      <c r="A81" s="10">
        <v>700</v>
      </c>
      <c r="B81" s="11" t="s">
        <v>893</v>
      </c>
      <c r="C81" s="12">
        <v>14.33</v>
      </c>
      <c r="D81" s="12"/>
      <c r="E81" s="12">
        <v>3.89</v>
      </c>
      <c r="F81" s="12"/>
      <c r="G81" s="12"/>
    </row>
    <row r="82" spans="1:7" x14ac:dyDescent="0.2">
      <c r="A82" s="10">
        <v>710</v>
      </c>
      <c r="B82" s="11" t="s">
        <v>894</v>
      </c>
      <c r="C82" s="12">
        <v>14.2</v>
      </c>
      <c r="D82" s="12"/>
      <c r="E82" s="12">
        <v>3.89</v>
      </c>
      <c r="F82" s="12"/>
      <c r="G82" s="12"/>
    </row>
    <row r="83" spans="1:7" x14ac:dyDescent="0.2">
      <c r="A83" s="10">
        <v>720</v>
      </c>
      <c r="B83" s="11" t="s">
        <v>895</v>
      </c>
      <c r="C83" s="12">
        <v>10.039999999999999</v>
      </c>
      <c r="D83" s="12"/>
      <c r="E83" s="12">
        <v>3.89</v>
      </c>
      <c r="F83" s="12"/>
      <c r="G83" s="12"/>
    </row>
    <row r="84" spans="1:7" x14ac:dyDescent="0.2">
      <c r="A84" s="10">
        <v>730</v>
      </c>
      <c r="B84" s="11" t="s">
        <v>896</v>
      </c>
      <c r="C84" s="12">
        <v>16.600000000000001</v>
      </c>
      <c r="D84" s="12"/>
      <c r="E84" s="12">
        <v>3.89</v>
      </c>
      <c r="F84" s="12"/>
      <c r="G84" s="12"/>
    </row>
    <row r="85" spans="1:7" x14ac:dyDescent="0.2">
      <c r="A85" s="10">
        <v>740</v>
      </c>
      <c r="B85" s="11" t="s">
        <v>897</v>
      </c>
      <c r="C85" s="12">
        <v>16.71</v>
      </c>
      <c r="D85" s="12"/>
      <c r="E85" s="12">
        <v>3.89</v>
      </c>
      <c r="F85" s="12"/>
      <c r="G85" s="12"/>
    </row>
    <row r="86" spans="1:7" x14ac:dyDescent="0.2">
      <c r="A86" s="10">
        <v>750</v>
      </c>
      <c r="B86" s="11" t="s">
        <v>898</v>
      </c>
      <c r="C86" s="12">
        <v>12.7</v>
      </c>
      <c r="D86" s="12"/>
      <c r="E86" s="12">
        <v>3.89</v>
      </c>
      <c r="F86" s="12"/>
      <c r="G86" s="12"/>
    </row>
    <row r="87" spans="1:7" x14ac:dyDescent="0.2">
      <c r="A87" s="10">
        <v>760</v>
      </c>
      <c r="B87" s="11" t="s">
        <v>899</v>
      </c>
      <c r="C87" s="12">
        <v>12.9</v>
      </c>
      <c r="D87" s="12"/>
      <c r="E87" s="12">
        <v>3.89</v>
      </c>
      <c r="F87" s="12"/>
      <c r="G87" s="12"/>
    </row>
    <row r="88" spans="1:7" x14ac:dyDescent="0.2">
      <c r="A88" s="10">
        <v>770</v>
      </c>
      <c r="B88" s="11" t="s">
        <v>900</v>
      </c>
      <c r="C88" s="12">
        <v>6.35</v>
      </c>
      <c r="D88" s="12"/>
      <c r="E88" s="12">
        <v>3.89</v>
      </c>
      <c r="F88" s="12"/>
      <c r="G88" s="12"/>
    </row>
    <row r="89" spans="1:7" x14ac:dyDescent="0.2">
      <c r="A89" s="10">
        <v>780</v>
      </c>
      <c r="B89" s="11" t="s">
        <v>901</v>
      </c>
      <c r="C89" s="12">
        <v>11</v>
      </c>
      <c r="D89" s="12"/>
      <c r="E89" s="12">
        <v>3.89</v>
      </c>
      <c r="F89" s="12"/>
      <c r="G89" s="12"/>
    </row>
    <row r="90" spans="1:7" x14ac:dyDescent="0.2">
      <c r="A90" s="10">
        <v>790</v>
      </c>
      <c r="B90" s="11" t="s">
        <v>902</v>
      </c>
      <c r="C90" s="12">
        <v>8.0500000000000007</v>
      </c>
      <c r="D90" s="12"/>
      <c r="E90" s="12">
        <v>3.89</v>
      </c>
      <c r="F90" s="12"/>
      <c r="G90" s="12"/>
    </row>
    <row r="91" spans="1:7" x14ac:dyDescent="0.2">
      <c r="A91" s="10">
        <v>800</v>
      </c>
      <c r="B91" s="11" t="s">
        <v>903</v>
      </c>
      <c r="C91" s="12">
        <v>10.73</v>
      </c>
      <c r="D91" s="12">
        <v>79</v>
      </c>
      <c r="E91" s="12">
        <v>3.89</v>
      </c>
      <c r="F91" s="12">
        <v>79</v>
      </c>
      <c r="G91" s="12">
        <v>3.32</v>
      </c>
    </row>
    <row r="92" spans="1:7" ht="22.5" x14ac:dyDescent="0.2">
      <c r="A92" s="10">
        <v>810</v>
      </c>
      <c r="B92" s="11" t="s">
        <v>904</v>
      </c>
      <c r="C92" s="12">
        <v>10.99</v>
      </c>
      <c r="D92" s="12">
        <v>23</v>
      </c>
      <c r="E92" s="12">
        <v>3.89</v>
      </c>
      <c r="F92" s="12">
        <v>20</v>
      </c>
      <c r="G92" s="12">
        <v>7.25</v>
      </c>
    </row>
    <row r="93" spans="1:7" ht="22.5" x14ac:dyDescent="0.2">
      <c r="A93" s="10">
        <v>820</v>
      </c>
      <c r="B93" s="11" t="s">
        <v>905</v>
      </c>
      <c r="C93" s="12"/>
      <c r="D93" s="12"/>
      <c r="E93" s="12">
        <v>3.89</v>
      </c>
      <c r="F93" s="12"/>
      <c r="G93" s="12"/>
    </row>
    <row r="94" spans="1:7" x14ac:dyDescent="0.2">
      <c r="A94" s="10">
        <v>830</v>
      </c>
      <c r="B94" s="11" t="s">
        <v>906</v>
      </c>
      <c r="C94" s="12">
        <v>9.7899999999999991</v>
      </c>
      <c r="D94" s="12">
        <v>3</v>
      </c>
      <c r="E94" s="12">
        <v>3.89</v>
      </c>
      <c r="F94" s="12">
        <v>1</v>
      </c>
      <c r="G94" s="12">
        <v>0.53</v>
      </c>
    </row>
    <row r="95" spans="1:7" ht="22.5" x14ac:dyDescent="0.2">
      <c r="A95" s="10">
        <v>840</v>
      </c>
      <c r="B95" s="11" t="s">
        <v>907</v>
      </c>
      <c r="C95" s="12">
        <v>11.31</v>
      </c>
      <c r="D95" s="12">
        <v>1</v>
      </c>
      <c r="E95" s="12">
        <v>3.89</v>
      </c>
      <c r="F95" s="12"/>
      <c r="G95" s="12"/>
    </row>
    <row r="96" spans="1:7" x14ac:dyDescent="0.2">
      <c r="A96" s="10">
        <v>850</v>
      </c>
      <c r="B96" s="11" t="s">
        <v>908</v>
      </c>
      <c r="C96" s="12">
        <v>8.65</v>
      </c>
      <c r="D96" s="12"/>
      <c r="E96" s="12">
        <v>3.89</v>
      </c>
      <c r="F96" s="12"/>
      <c r="G96" s="12"/>
    </row>
    <row r="97" spans="1:7" ht="22.5" x14ac:dyDescent="0.2">
      <c r="A97" s="10">
        <v>860</v>
      </c>
      <c r="B97" s="11" t="s">
        <v>909</v>
      </c>
      <c r="C97" s="12">
        <v>10.9</v>
      </c>
      <c r="D97" s="12"/>
      <c r="E97" s="12">
        <v>3.89</v>
      </c>
      <c r="F97" s="12"/>
      <c r="G97" s="12"/>
    </row>
    <row r="98" spans="1:7" x14ac:dyDescent="0.2">
      <c r="A98" s="10">
        <v>870</v>
      </c>
      <c r="B98" s="11" t="s">
        <v>910</v>
      </c>
      <c r="C98" s="12">
        <v>12.17</v>
      </c>
      <c r="D98" s="12">
        <v>1</v>
      </c>
      <c r="E98" s="12">
        <v>3.89</v>
      </c>
      <c r="F98" s="12">
        <v>1</v>
      </c>
      <c r="G98" s="12">
        <v>3.33</v>
      </c>
    </row>
    <row r="99" spans="1:7" x14ac:dyDescent="0.2">
      <c r="A99" s="10">
        <v>880</v>
      </c>
      <c r="B99" s="11" t="s">
        <v>911</v>
      </c>
      <c r="C99" s="12">
        <v>3.21</v>
      </c>
      <c r="D99" s="12">
        <v>1</v>
      </c>
      <c r="E99" s="12">
        <v>3.89</v>
      </c>
      <c r="F99" s="12"/>
      <c r="G99" s="12"/>
    </row>
    <row r="100" spans="1:7" x14ac:dyDescent="0.2">
      <c r="C100" s="8"/>
      <c r="D100" s="8"/>
      <c r="E100" s="8"/>
      <c r="F100" s="8"/>
      <c r="G100" s="8"/>
    </row>
  </sheetData>
  <mergeCells count="6">
    <mergeCell ref="A8:A10"/>
    <mergeCell ref="B8:B10"/>
    <mergeCell ref="C8:C10"/>
    <mergeCell ref="D8:G8"/>
    <mergeCell ref="D9:E9"/>
    <mergeCell ref="F9:G9"/>
  </mergeCells>
  <pageMargins left="0.6" right="0.6" top="0.6" bottom="0.6" header="0.2" footer="0.2"/>
  <pageSetup paperSize="9" scale="50" fitToHeight="0" pageOrder="overThenDown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workbookViewId="0">
      <selection activeCell="K2" sqref="K2"/>
    </sheetView>
  </sheetViews>
  <sheetFormatPr defaultRowHeight="11.25" x14ac:dyDescent="0.2"/>
  <cols>
    <col min="1" max="1" width="5" style="7" customWidth="1"/>
    <col min="2" max="2" width="52.140625" style="7" customWidth="1"/>
    <col min="3" max="8" width="9.28515625" style="7" customWidth="1"/>
    <col min="9" max="16384" width="9.140625" style="7"/>
  </cols>
  <sheetData>
    <row r="1" spans="1:8" x14ac:dyDescent="0.2">
      <c r="A1" s="7" t="s">
        <v>1098</v>
      </c>
    </row>
    <row r="2" spans="1:8" x14ac:dyDescent="0.2">
      <c r="A2" s="7" t="s">
        <v>1</v>
      </c>
    </row>
    <row r="3" spans="1:8" x14ac:dyDescent="0.2">
      <c r="A3" s="7" t="s">
        <v>1099</v>
      </c>
    </row>
    <row r="4" spans="1:8" x14ac:dyDescent="0.2">
      <c r="A4" s="7" t="s">
        <v>1100</v>
      </c>
    </row>
    <row r="5" spans="1:8" x14ac:dyDescent="0.2">
      <c r="A5" s="7" t="s">
        <v>4</v>
      </c>
    </row>
    <row r="6" spans="1:8" x14ac:dyDescent="0.2">
      <c r="A6" s="7" t="s">
        <v>5</v>
      </c>
    </row>
    <row r="7" spans="1:8" x14ac:dyDescent="0.2">
      <c r="A7" s="7" t="s">
        <v>6</v>
      </c>
    </row>
    <row r="8" spans="1:8" ht="22.5" customHeight="1" x14ac:dyDescent="0.2">
      <c r="A8" s="30" t="s">
        <v>7</v>
      </c>
      <c r="B8" s="30" t="s">
        <v>9</v>
      </c>
      <c r="C8" s="30" t="s">
        <v>1101</v>
      </c>
      <c r="D8" s="29"/>
      <c r="E8" s="29"/>
      <c r="F8" s="30" t="s">
        <v>1103</v>
      </c>
      <c r="G8" s="29"/>
      <c r="H8" s="29"/>
    </row>
    <row r="9" spans="1:8" ht="78.75" customHeight="1" x14ac:dyDescent="0.2">
      <c r="A9" s="29"/>
      <c r="B9" s="29"/>
      <c r="C9" s="9" t="s">
        <v>471</v>
      </c>
      <c r="D9" s="9" t="s">
        <v>1102</v>
      </c>
      <c r="E9" s="9" t="s">
        <v>915</v>
      </c>
      <c r="F9" s="9" t="s">
        <v>471</v>
      </c>
      <c r="G9" s="9" t="s">
        <v>1104</v>
      </c>
      <c r="H9" s="9" t="s">
        <v>1105</v>
      </c>
    </row>
    <row r="10" spans="1:8" x14ac:dyDescent="0.2">
      <c r="A10" s="9" t="s">
        <v>8</v>
      </c>
      <c r="B10" s="9" t="s">
        <v>10</v>
      </c>
      <c r="C10" s="9">
        <v>1</v>
      </c>
      <c r="D10" s="9">
        <v>2</v>
      </c>
      <c r="E10" s="9">
        <v>3</v>
      </c>
      <c r="F10" s="9">
        <v>4</v>
      </c>
      <c r="G10" s="9">
        <v>5</v>
      </c>
      <c r="H10" s="9">
        <v>6</v>
      </c>
    </row>
    <row r="11" spans="1:8" x14ac:dyDescent="0.2">
      <c r="A11" s="10">
        <v>10</v>
      </c>
      <c r="B11" s="11" t="s">
        <v>248</v>
      </c>
      <c r="C11" s="12">
        <v>8230</v>
      </c>
      <c r="D11" s="12">
        <v>100</v>
      </c>
      <c r="E11" s="12">
        <f>C11*1000/295797</f>
        <v>27.823135461143959</v>
      </c>
      <c r="F11" s="12"/>
      <c r="G11" s="12"/>
      <c r="H11" s="12"/>
    </row>
    <row r="12" spans="1:8" x14ac:dyDescent="0.2">
      <c r="A12" s="10">
        <v>20</v>
      </c>
      <c r="B12" s="11" t="s">
        <v>249</v>
      </c>
      <c r="C12" s="12">
        <v>12</v>
      </c>
      <c r="D12" s="12">
        <v>0.15</v>
      </c>
      <c r="E12" s="12">
        <f t="shared" ref="E12:E75" si="0">C12*1000/295797</f>
        <v>4.0568362762299817E-2</v>
      </c>
      <c r="F12" s="12"/>
      <c r="G12" s="12"/>
      <c r="H12" s="12"/>
    </row>
    <row r="13" spans="1:8" x14ac:dyDescent="0.2">
      <c r="A13" s="10">
        <v>30</v>
      </c>
      <c r="B13" s="11" t="s">
        <v>250</v>
      </c>
      <c r="C13" s="12">
        <v>7</v>
      </c>
      <c r="D13" s="12">
        <v>0.09</v>
      </c>
      <c r="E13" s="12">
        <f t="shared" si="0"/>
        <v>2.3664878278008228E-2</v>
      </c>
      <c r="F13" s="12"/>
      <c r="G13" s="12"/>
      <c r="H13" s="12"/>
    </row>
    <row r="14" spans="1:8" x14ac:dyDescent="0.2">
      <c r="A14" s="10">
        <v>40</v>
      </c>
      <c r="B14" s="11" t="s">
        <v>251</v>
      </c>
      <c r="C14" s="12">
        <v>4</v>
      </c>
      <c r="D14" s="12">
        <v>0.05</v>
      </c>
      <c r="E14" s="12">
        <f t="shared" si="0"/>
        <v>1.3522787587433274E-2</v>
      </c>
      <c r="F14" s="12"/>
      <c r="G14" s="12"/>
      <c r="H14" s="12"/>
    </row>
    <row r="15" spans="1:8" x14ac:dyDescent="0.2">
      <c r="A15" s="10">
        <v>50</v>
      </c>
      <c r="B15" s="11" t="s">
        <v>252</v>
      </c>
      <c r="C15" s="12"/>
      <c r="D15" s="12"/>
      <c r="E15" s="12">
        <f t="shared" si="0"/>
        <v>0</v>
      </c>
      <c r="F15" s="12"/>
      <c r="G15" s="12"/>
      <c r="H15" s="12"/>
    </row>
    <row r="16" spans="1:8" x14ac:dyDescent="0.2">
      <c r="A16" s="10">
        <v>60</v>
      </c>
      <c r="B16" s="11" t="s">
        <v>253</v>
      </c>
      <c r="C16" s="12"/>
      <c r="D16" s="12"/>
      <c r="E16" s="12">
        <f t="shared" si="0"/>
        <v>0</v>
      </c>
      <c r="F16" s="12"/>
      <c r="G16" s="12"/>
      <c r="H16" s="12"/>
    </row>
    <row r="17" spans="1:8" x14ac:dyDescent="0.2">
      <c r="A17" s="10">
        <v>70</v>
      </c>
      <c r="B17" s="11" t="s">
        <v>254</v>
      </c>
      <c r="C17" s="12"/>
      <c r="D17" s="12"/>
      <c r="E17" s="12">
        <f t="shared" si="0"/>
        <v>0</v>
      </c>
      <c r="F17" s="12"/>
      <c r="G17" s="12"/>
      <c r="H17" s="12"/>
    </row>
    <row r="18" spans="1:8" x14ac:dyDescent="0.2">
      <c r="A18" s="10">
        <v>80</v>
      </c>
      <c r="B18" s="11" t="s">
        <v>255</v>
      </c>
      <c r="C18" s="12"/>
      <c r="D18" s="12"/>
      <c r="E18" s="12">
        <f t="shared" si="0"/>
        <v>0</v>
      </c>
      <c r="F18" s="12"/>
      <c r="G18" s="12"/>
      <c r="H18" s="12"/>
    </row>
    <row r="19" spans="1:8" x14ac:dyDescent="0.2">
      <c r="A19" s="10">
        <v>90</v>
      </c>
      <c r="B19" s="11" t="s">
        <v>256</v>
      </c>
      <c r="C19" s="12">
        <v>293</v>
      </c>
      <c r="D19" s="12">
        <v>3.56</v>
      </c>
      <c r="E19" s="12">
        <f t="shared" si="0"/>
        <v>0.9905441907794873</v>
      </c>
      <c r="F19" s="12"/>
      <c r="G19" s="12"/>
      <c r="H19" s="12"/>
    </row>
    <row r="20" spans="1:8" x14ac:dyDescent="0.2">
      <c r="A20" s="10">
        <v>100</v>
      </c>
      <c r="B20" s="11" t="s">
        <v>257</v>
      </c>
      <c r="C20" s="12"/>
      <c r="D20" s="12"/>
      <c r="E20" s="12">
        <f t="shared" si="0"/>
        <v>0</v>
      </c>
      <c r="F20" s="12"/>
      <c r="G20" s="12"/>
      <c r="H20" s="12"/>
    </row>
    <row r="21" spans="1:8" x14ac:dyDescent="0.2">
      <c r="A21" s="10">
        <v>110</v>
      </c>
      <c r="B21" s="11" t="s">
        <v>258</v>
      </c>
      <c r="C21" s="12"/>
      <c r="D21" s="12"/>
      <c r="E21" s="12">
        <f t="shared" si="0"/>
        <v>0</v>
      </c>
      <c r="F21" s="12"/>
      <c r="G21" s="12"/>
      <c r="H21" s="12"/>
    </row>
    <row r="22" spans="1:8" x14ac:dyDescent="0.2">
      <c r="A22" s="10">
        <v>120</v>
      </c>
      <c r="B22" s="11" t="s">
        <v>259</v>
      </c>
      <c r="C22" s="12"/>
      <c r="D22" s="12"/>
      <c r="E22" s="12">
        <f t="shared" si="0"/>
        <v>0</v>
      </c>
      <c r="F22" s="12"/>
      <c r="G22" s="12"/>
      <c r="H22" s="12"/>
    </row>
    <row r="23" spans="1:8" x14ac:dyDescent="0.2">
      <c r="A23" s="10">
        <v>130</v>
      </c>
      <c r="B23" s="11" t="s">
        <v>260</v>
      </c>
      <c r="C23" s="12"/>
      <c r="D23" s="12"/>
      <c r="E23" s="12">
        <f t="shared" si="0"/>
        <v>0</v>
      </c>
      <c r="F23" s="12"/>
      <c r="G23" s="12"/>
      <c r="H23" s="12"/>
    </row>
    <row r="24" spans="1:8" x14ac:dyDescent="0.2">
      <c r="A24" s="10">
        <v>140</v>
      </c>
      <c r="B24" s="11" t="s">
        <v>261</v>
      </c>
      <c r="C24" s="12"/>
      <c r="D24" s="12"/>
      <c r="E24" s="12">
        <f t="shared" si="0"/>
        <v>0</v>
      </c>
      <c r="F24" s="12"/>
      <c r="G24" s="12"/>
      <c r="H24" s="12"/>
    </row>
    <row r="25" spans="1:8" x14ac:dyDescent="0.2">
      <c r="A25" s="10">
        <v>150</v>
      </c>
      <c r="B25" s="11" t="s">
        <v>262</v>
      </c>
      <c r="C25" s="12"/>
      <c r="D25" s="12"/>
      <c r="E25" s="12">
        <f t="shared" si="0"/>
        <v>0</v>
      </c>
      <c r="F25" s="12"/>
      <c r="G25" s="12"/>
      <c r="H25" s="12"/>
    </row>
    <row r="26" spans="1:8" x14ac:dyDescent="0.2">
      <c r="A26" s="10">
        <v>160</v>
      </c>
      <c r="B26" s="11" t="s">
        <v>263</v>
      </c>
      <c r="C26" s="12">
        <v>2521</v>
      </c>
      <c r="D26" s="12">
        <v>30.63</v>
      </c>
      <c r="E26" s="12">
        <f t="shared" si="0"/>
        <v>8.5227368769798204</v>
      </c>
      <c r="F26" s="12"/>
      <c r="G26" s="12"/>
      <c r="H26" s="12"/>
    </row>
    <row r="27" spans="1:8" x14ac:dyDescent="0.2">
      <c r="A27" s="10">
        <v>170</v>
      </c>
      <c r="B27" s="11" t="s">
        <v>264</v>
      </c>
      <c r="C27" s="12">
        <v>372</v>
      </c>
      <c r="D27" s="12">
        <v>4.5200000000000005</v>
      </c>
      <c r="E27" s="12">
        <f t="shared" si="0"/>
        <v>1.2576192456312945</v>
      </c>
      <c r="F27" s="12"/>
      <c r="G27" s="12"/>
      <c r="H27" s="12"/>
    </row>
    <row r="28" spans="1:8" x14ac:dyDescent="0.2">
      <c r="A28" s="10">
        <v>180</v>
      </c>
      <c r="B28" s="11" t="s">
        <v>265</v>
      </c>
      <c r="C28" s="12">
        <v>939</v>
      </c>
      <c r="D28" s="12">
        <v>11.41</v>
      </c>
      <c r="E28" s="12">
        <f t="shared" si="0"/>
        <v>3.1744743861499609</v>
      </c>
      <c r="F28" s="12"/>
      <c r="G28" s="12"/>
      <c r="H28" s="12"/>
    </row>
    <row r="29" spans="1:8" x14ac:dyDescent="0.2">
      <c r="A29" s="10">
        <v>190</v>
      </c>
      <c r="B29" s="11" t="s">
        <v>266</v>
      </c>
      <c r="C29" s="12">
        <v>2</v>
      </c>
      <c r="D29" s="12">
        <v>0.02</v>
      </c>
      <c r="E29" s="12">
        <f t="shared" si="0"/>
        <v>6.7613937937166368E-3</v>
      </c>
      <c r="F29" s="12"/>
      <c r="G29" s="12"/>
      <c r="H29" s="12"/>
    </row>
    <row r="30" spans="1:8" x14ac:dyDescent="0.2">
      <c r="A30" s="10">
        <v>200</v>
      </c>
      <c r="B30" s="11" t="s">
        <v>267</v>
      </c>
      <c r="C30" s="12"/>
      <c r="D30" s="12"/>
      <c r="E30" s="12">
        <f t="shared" si="0"/>
        <v>0</v>
      </c>
      <c r="F30" s="12"/>
      <c r="G30" s="12"/>
      <c r="H30" s="12"/>
    </row>
    <row r="31" spans="1:8" x14ac:dyDescent="0.2">
      <c r="A31" s="10">
        <v>210</v>
      </c>
      <c r="B31" s="11" t="s">
        <v>268</v>
      </c>
      <c r="C31" s="12"/>
      <c r="D31" s="12"/>
      <c r="E31" s="12">
        <f t="shared" si="0"/>
        <v>0</v>
      </c>
      <c r="F31" s="12"/>
      <c r="G31" s="12"/>
      <c r="H31" s="12"/>
    </row>
    <row r="32" spans="1:8" x14ac:dyDescent="0.2">
      <c r="A32" s="10">
        <v>220</v>
      </c>
      <c r="B32" s="11" t="s">
        <v>269</v>
      </c>
      <c r="C32" s="12"/>
      <c r="D32" s="12"/>
      <c r="E32" s="12">
        <f t="shared" si="0"/>
        <v>0</v>
      </c>
      <c r="F32" s="12"/>
      <c r="G32" s="12"/>
      <c r="H32" s="12"/>
    </row>
    <row r="33" spans="1:8" x14ac:dyDescent="0.2">
      <c r="A33" s="10">
        <v>230</v>
      </c>
      <c r="B33" s="11" t="s">
        <v>270</v>
      </c>
      <c r="C33" s="12"/>
      <c r="D33" s="12"/>
      <c r="E33" s="12">
        <f t="shared" si="0"/>
        <v>0</v>
      </c>
      <c r="F33" s="12"/>
      <c r="G33" s="12"/>
      <c r="H33" s="12"/>
    </row>
    <row r="34" spans="1:8" x14ac:dyDescent="0.2">
      <c r="A34" s="10">
        <v>240</v>
      </c>
      <c r="B34" s="11" t="s">
        <v>271</v>
      </c>
      <c r="C34" s="12"/>
      <c r="D34" s="12"/>
      <c r="E34" s="12">
        <f t="shared" si="0"/>
        <v>0</v>
      </c>
      <c r="F34" s="12"/>
      <c r="G34" s="12"/>
      <c r="H34" s="12"/>
    </row>
    <row r="35" spans="1:8" x14ac:dyDescent="0.2">
      <c r="A35" s="10">
        <v>250</v>
      </c>
      <c r="B35" s="11" t="s">
        <v>272</v>
      </c>
      <c r="C35" s="12"/>
      <c r="D35" s="12"/>
      <c r="E35" s="12">
        <f t="shared" si="0"/>
        <v>0</v>
      </c>
      <c r="F35" s="12"/>
      <c r="G35" s="12"/>
      <c r="H35" s="12"/>
    </row>
    <row r="36" spans="1:8" x14ac:dyDescent="0.2">
      <c r="A36" s="10">
        <v>260</v>
      </c>
      <c r="B36" s="11" t="s">
        <v>273</v>
      </c>
      <c r="C36" s="12"/>
      <c r="D36" s="12"/>
      <c r="E36" s="12">
        <f t="shared" si="0"/>
        <v>0</v>
      </c>
      <c r="F36" s="12"/>
      <c r="G36" s="12"/>
      <c r="H36" s="12"/>
    </row>
    <row r="37" spans="1:8" x14ac:dyDescent="0.2">
      <c r="A37" s="10">
        <v>270</v>
      </c>
      <c r="B37" s="11" t="s">
        <v>274</v>
      </c>
      <c r="C37" s="12"/>
      <c r="D37" s="12"/>
      <c r="E37" s="12">
        <f t="shared" si="0"/>
        <v>0</v>
      </c>
      <c r="F37" s="12"/>
      <c r="G37" s="12"/>
      <c r="H37" s="12"/>
    </row>
    <row r="38" spans="1:8" x14ac:dyDescent="0.2">
      <c r="A38" s="10">
        <v>280</v>
      </c>
      <c r="B38" s="11" t="s">
        <v>275</v>
      </c>
      <c r="C38" s="12"/>
      <c r="D38" s="12"/>
      <c r="E38" s="12">
        <f t="shared" si="0"/>
        <v>0</v>
      </c>
      <c r="F38" s="12"/>
      <c r="G38" s="12"/>
      <c r="H38" s="12"/>
    </row>
    <row r="39" spans="1:8" x14ac:dyDescent="0.2">
      <c r="A39" s="10">
        <v>290</v>
      </c>
      <c r="B39" s="11" t="s">
        <v>276</v>
      </c>
      <c r="C39" s="12"/>
      <c r="D39" s="12"/>
      <c r="E39" s="12">
        <f t="shared" si="0"/>
        <v>0</v>
      </c>
      <c r="F39" s="12"/>
      <c r="G39" s="12"/>
      <c r="H39" s="12"/>
    </row>
    <row r="40" spans="1:8" x14ac:dyDescent="0.2">
      <c r="A40" s="10">
        <v>300</v>
      </c>
      <c r="B40" s="11" t="s">
        <v>277</v>
      </c>
      <c r="C40" s="12"/>
      <c r="D40" s="12"/>
      <c r="E40" s="12">
        <f t="shared" si="0"/>
        <v>0</v>
      </c>
      <c r="F40" s="12"/>
      <c r="G40" s="12"/>
      <c r="H40" s="12"/>
    </row>
    <row r="41" spans="1:8" x14ac:dyDescent="0.2">
      <c r="A41" s="10">
        <v>310</v>
      </c>
      <c r="B41" s="11" t="s">
        <v>278</v>
      </c>
      <c r="C41" s="12"/>
      <c r="D41" s="12"/>
      <c r="E41" s="12">
        <f t="shared" si="0"/>
        <v>0</v>
      </c>
      <c r="F41" s="12"/>
      <c r="G41" s="12"/>
      <c r="H41" s="12"/>
    </row>
    <row r="42" spans="1:8" x14ac:dyDescent="0.2">
      <c r="A42" s="10">
        <v>320</v>
      </c>
      <c r="B42" s="11" t="s">
        <v>279</v>
      </c>
      <c r="C42" s="12"/>
      <c r="D42" s="12"/>
      <c r="E42" s="12">
        <f t="shared" si="0"/>
        <v>0</v>
      </c>
      <c r="F42" s="12"/>
      <c r="G42" s="12"/>
      <c r="H42" s="12"/>
    </row>
    <row r="43" spans="1:8" x14ac:dyDescent="0.2">
      <c r="A43" s="10">
        <v>330</v>
      </c>
      <c r="B43" s="11" t="s">
        <v>280</v>
      </c>
      <c r="C43" s="12"/>
      <c r="D43" s="12"/>
      <c r="E43" s="12">
        <f t="shared" si="0"/>
        <v>0</v>
      </c>
      <c r="F43" s="12"/>
      <c r="G43" s="12"/>
      <c r="H43" s="12"/>
    </row>
    <row r="44" spans="1:8" x14ac:dyDescent="0.2">
      <c r="A44" s="10">
        <v>340</v>
      </c>
      <c r="B44" s="11" t="s">
        <v>281</v>
      </c>
      <c r="C44" s="12"/>
      <c r="D44" s="12"/>
      <c r="E44" s="12">
        <f t="shared" si="0"/>
        <v>0</v>
      </c>
      <c r="F44" s="12"/>
      <c r="G44" s="12"/>
      <c r="H44" s="12"/>
    </row>
    <row r="45" spans="1:8" x14ac:dyDescent="0.2">
      <c r="A45" s="10">
        <v>350</v>
      </c>
      <c r="B45" s="11" t="s">
        <v>282</v>
      </c>
      <c r="C45" s="12">
        <v>2</v>
      </c>
      <c r="D45" s="12">
        <v>0.02</v>
      </c>
      <c r="E45" s="12">
        <f t="shared" si="0"/>
        <v>6.7613937937166368E-3</v>
      </c>
      <c r="F45" s="12"/>
      <c r="G45" s="12"/>
      <c r="H45" s="12"/>
    </row>
    <row r="46" spans="1:8" x14ac:dyDescent="0.2">
      <c r="A46" s="10">
        <v>360</v>
      </c>
      <c r="B46" s="11" t="s">
        <v>283</v>
      </c>
      <c r="C46" s="12"/>
      <c r="D46" s="12"/>
      <c r="E46" s="12">
        <f t="shared" si="0"/>
        <v>0</v>
      </c>
      <c r="F46" s="12"/>
      <c r="G46" s="12"/>
      <c r="H46" s="12"/>
    </row>
    <row r="47" spans="1:8" x14ac:dyDescent="0.2">
      <c r="A47" s="10">
        <v>370</v>
      </c>
      <c r="B47" s="11" t="s">
        <v>284</v>
      </c>
      <c r="C47" s="12"/>
      <c r="D47" s="12"/>
      <c r="E47" s="12">
        <f t="shared" si="0"/>
        <v>0</v>
      </c>
      <c r="F47" s="12"/>
      <c r="G47" s="12"/>
      <c r="H47" s="12"/>
    </row>
    <row r="48" spans="1:8" x14ac:dyDescent="0.2">
      <c r="A48" s="10">
        <v>380</v>
      </c>
      <c r="B48" s="11" t="s">
        <v>285</v>
      </c>
      <c r="C48" s="12"/>
      <c r="D48" s="12"/>
      <c r="E48" s="12">
        <f t="shared" si="0"/>
        <v>0</v>
      </c>
      <c r="F48" s="12"/>
      <c r="G48" s="12"/>
      <c r="H48" s="12"/>
    </row>
    <row r="49" spans="1:8" x14ac:dyDescent="0.2">
      <c r="A49" s="10">
        <v>390</v>
      </c>
      <c r="B49" s="11" t="s">
        <v>286</v>
      </c>
      <c r="C49" s="12"/>
      <c r="D49" s="12"/>
      <c r="E49" s="12">
        <f t="shared" si="0"/>
        <v>0</v>
      </c>
      <c r="F49" s="12"/>
      <c r="G49" s="12"/>
      <c r="H49" s="12"/>
    </row>
    <row r="50" spans="1:8" x14ac:dyDescent="0.2">
      <c r="A50" s="10">
        <v>400</v>
      </c>
      <c r="B50" s="11" t="s">
        <v>287</v>
      </c>
      <c r="C50" s="12"/>
      <c r="D50" s="12"/>
      <c r="E50" s="12">
        <f t="shared" si="0"/>
        <v>0</v>
      </c>
      <c r="F50" s="12"/>
      <c r="G50" s="12"/>
      <c r="H50" s="12"/>
    </row>
    <row r="51" spans="1:8" x14ac:dyDescent="0.2">
      <c r="A51" s="10">
        <v>410</v>
      </c>
      <c r="B51" s="11" t="s">
        <v>288</v>
      </c>
      <c r="C51" s="12"/>
      <c r="D51" s="12"/>
      <c r="E51" s="12">
        <f t="shared" si="0"/>
        <v>0</v>
      </c>
      <c r="F51" s="12"/>
      <c r="G51" s="12"/>
      <c r="H51" s="12"/>
    </row>
    <row r="52" spans="1:8" x14ac:dyDescent="0.2">
      <c r="A52" s="10">
        <v>420</v>
      </c>
      <c r="B52" s="11" t="s">
        <v>289</v>
      </c>
      <c r="C52" s="12">
        <v>1228</v>
      </c>
      <c r="D52" s="12">
        <v>14.92</v>
      </c>
      <c r="E52" s="12">
        <f t="shared" si="0"/>
        <v>4.1514957893420146</v>
      </c>
      <c r="F52" s="12"/>
      <c r="G52" s="12"/>
      <c r="H52" s="12"/>
    </row>
    <row r="53" spans="1:8" x14ac:dyDescent="0.2">
      <c r="A53" s="10">
        <v>430</v>
      </c>
      <c r="B53" s="11" t="s">
        <v>290</v>
      </c>
      <c r="C53" s="12"/>
      <c r="D53" s="12"/>
      <c r="E53" s="12">
        <f t="shared" si="0"/>
        <v>0</v>
      </c>
      <c r="F53" s="12"/>
      <c r="G53" s="12"/>
      <c r="H53" s="12"/>
    </row>
    <row r="54" spans="1:8" x14ac:dyDescent="0.2">
      <c r="A54" s="10">
        <v>440</v>
      </c>
      <c r="B54" s="11" t="s">
        <v>291</v>
      </c>
      <c r="C54" s="12">
        <v>3</v>
      </c>
      <c r="D54" s="12">
        <v>0.04</v>
      </c>
      <c r="E54" s="12">
        <f t="shared" si="0"/>
        <v>1.0142090690574954E-2</v>
      </c>
      <c r="F54" s="12"/>
      <c r="G54" s="12"/>
      <c r="H54" s="12"/>
    </row>
    <row r="55" spans="1:8" x14ac:dyDescent="0.2">
      <c r="A55" s="10">
        <v>450</v>
      </c>
      <c r="B55" s="11" t="s">
        <v>292</v>
      </c>
      <c r="C55" s="12">
        <v>1</v>
      </c>
      <c r="D55" s="12">
        <v>0.01</v>
      </c>
      <c r="E55" s="12">
        <f t="shared" si="0"/>
        <v>3.3806968968583184E-3</v>
      </c>
      <c r="F55" s="12"/>
      <c r="G55" s="12"/>
      <c r="H55" s="12"/>
    </row>
    <row r="56" spans="1:8" x14ac:dyDescent="0.2">
      <c r="A56" s="10">
        <v>460</v>
      </c>
      <c r="B56" s="11" t="s">
        <v>293</v>
      </c>
      <c r="C56" s="12"/>
      <c r="D56" s="12"/>
      <c r="E56" s="12">
        <f t="shared" si="0"/>
        <v>0</v>
      </c>
      <c r="F56" s="12"/>
      <c r="G56" s="12"/>
      <c r="H56" s="12"/>
    </row>
    <row r="57" spans="1:8" x14ac:dyDescent="0.2">
      <c r="A57" s="10">
        <v>470</v>
      </c>
      <c r="B57" s="11" t="s">
        <v>294</v>
      </c>
      <c r="C57" s="12"/>
      <c r="D57" s="12"/>
      <c r="E57" s="12">
        <f t="shared" si="0"/>
        <v>0</v>
      </c>
      <c r="F57" s="12"/>
      <c r="G57" s="12"/>
      <c r="H57" s="12"/>
    </row>
    <row r="58" spans="1:8" x14ac:dyDescent="0.2">
      <c r="A58" s="10">
        <v>480</v>
      </c>
      <c r="B58" s="11" t="s">
        <v>295</v>
      </c>
      <c r="C58" s="12"/>
      <c r="D58" s="12"/>
      <c r="E58" s="12">
        <f t="shared" si="0"/>
        <v>0</v>
      </c>
      <c r="F58" s="12"/>
      <c r="G58" s="12"/>
      <c r="H58" s="12"/>
    </row>
    <row r="59" spans="1:8" x14ac:dyDescent="0.2">
      <c r="A59" s="10">
        <v>490</v>
      </c>
      <c r="B59" s="11" t="s">
        <v>296</v>
      </c>
      <c r="C59" s="12"/>
      <c r="D59" s="12"/>
      <c r="E59" s="12">
        <f t="shared" si="0"/>
        <v>0</v>
      </c>
      <c r="F59" s="12"/>
      <c r="G59" s="12"/>
      <c r="H59" s="12"/>
    </row>
    <row r="60" spans="1:8" x14ac:dyDescent="0.2">
      <c r="A60" s="10">
        <v>500</v>
      </c>
      <c r="B60" s="11" t="s">
        <v>297</v>
      </c>
      <c r="C60" s="12"/>
      <c r="D60" s="12"/>
      <c r="E60" s="12">
        <f t="shared" si="0"/>
        <v>0</v>
      </c>
      <c r="F60" s="12"/>
      <c r="G60" s="12"/>
      <c r="H60" s="12"/>
    </row>
    <row r="61" spans="1:8" x14ac:dyDescent="0.2">
      <c r="A61" s="10">
        <v>510</v>
      </c>
      <c r="B61" s="11" t="s">
        <v>298</v>
      </c>
      <c r="C61" s="12">
        <v>198</v>
      </c>
      <c r="D61" s="12">
        <v>2.41</v>
      </c>
      <c r="E61" s="12">
        <f t="shared" si="0"/>
        <v>0.66937798557794703</v>
      </c>
      <c r="F61" s="12"/>
      <c r="G61" s="12"/>
      <c r="H61" s="12"/>
    </row>
    <row r="62" spans="1:8" x14ac:dyDescent="0.2">
      <c r="A62" s="10">
        <v>520</v>
      </c>
      <c r="B62" s="11" t="s">
        <v>299</v>
      </c>
      <c r="C62" s="12">
        <v>2</v>
      </c>
      <c r="D62" s="12">
        <v>0.02</v>
      </c>
      <c r="E62" s="12">
        <f t="shared" si="0"/>
        <v>6.7613937937166368E-3</v>
      </c>
      <c r="F62" s="12"/>
      <c r="G62" s="12"/>
      <c r="H62" s="12"/>
    </row>
    <row r="63" spans="1:8" x14ac:dyDescent="0.2">
      <c r="A63" s="10">
        <v>530</v>
      </c>
      <c r="B63" s="11" t="s">
        <v>300</v>
      </c>
      <c r="C63" s="12">
        <v>11</v>
      </c>
      <c r="D63" s="12">
        <v>0.13</v>
      </c>
      <c r="E63" s="12">
        <f t="shared" si="0"/>
        <v>3.7187665865441505E-2</v>
      </c>
      <c r="F63" s="12"/>
      <c r="G63" s="12"/>
      <c r="H63" s="12"/>
    </row>
    <row r="64" spans="1:8" x14ac:dyDescent="0.2">
      <c r="A64" s="10">
        <v>540</v>
      </c>
      <c r="B64" s="11" t="s">
        <v>301</v>
      </c>
      <c r="C64" s="12">
        <v>9</v>
      </c>
      <c r="D64" s="12">
        <v>0.11</v>
      </c>
      <c r="E64" s="12">
        <f t="shared" si="0"/>
        <v>3.0426272071724866E-2</v>
      </c>
      <c r="F64" s="12"/>
      <c r="G64" s="12"/>
      <c r="H64" s="12"/>
    </row>
    <row r="65" spans="1:8" x14ac:dyDescent="0.2">
      <c r="A65" s="10">
        <v>550</v>
      </c>
      <c r="B65" s="11" t="s">
        <v>302</v>
      </c>
      <c r="C65" s="12"/>
      <c r="D65" s="12"/>
      <c r="E65" s="12">
        <f t="shared" si="0"/>
        <v>0</v>
      </c>
      <c r="F65" s="12"/>
      <c r="G65" s="12"/>
      <c r="H65" s="12"/>
    </row>
    <row r="66" spans="1:8" x14ac:dyDescent="0.2">
      <c r="A66" s="10">
        <v>560</v>
      </c>
      <c r="B66" s="11" t="s">
        <v>303</v>
      </c>
      <c r="C66" s="12"/>
      <c r="D66" s="12"/>
      <c r="E66" s="12">
        <f t="shared" si="0"/>
        <v>0</v>
      </c>
      <c r="F66" s="12"/>
      <c r="G66" s="12"/>
      <c r="H66" s="12"/>
    </row>
    <row r="67" spans="1:8" x14ac:dyDescent="0.2">
      <c r="A67" s="10">
        <v>570</v>
      </c>
      <c r="B67" s="11" t="s">
        <v>304</v>
      </c>
      <c r="C67" s="12">
        <v>50</v>
      </c>
      <c r="D67" s="12">
        <v>0.61</v>
      </c>
      <c r="E67" s="12">
        <f t="shared" si="0"/>
        <v>0.16903484484291592</v>
      </c>
      <c r="F67" s="12"/>
      <c r="G67" s="12"/>
      <c r="H67" s="12"/>
    </row>
    <row r="68" spans="1:8" x14ac:dyDescent="0.2">
      <c r="A68" s="10">
        <v>580</v>
      </c>
      <c r="B68" s="11" t="s">
        <v>305</v>
      </c>
      <c r="C68" s="12">
        <v>9</v>
      </c>
      <c r="D68" s="12">
        <v>0.11</v>
      </c>
      <c r="E68" s="12">
        <f t="shared" si="0"/>
        <v>3.0426272071724866E-2</v>
      </c>
      <c r="F68" s="12"/>
      <c r="G68" s="12"/>
      <c r="H68" s="12"/>
    </row>
    <row r="69" spans="1:8" x14ac:dyDescent="0.2">
      <c r="A69" s="10">
        <v>590</v>
      </c>
      <c r="B69" s="11" t="s">
        <v>306</v>
      </c>
      <c r="C69" s="12"/>
      <c r="D69" s="12"/>
      <c r="E69" s="12">
        <f t="shared" si="0"/>
        <v>0</v>
      </c>
      <c r="F69" s="12"/>
      <c r="G69" s="12"/>
      <c r="H69" s="12"/>
    </row>
    <row r="70" spans="1:8" x14ac:dyDescent="0.2">
      <c r="A70" s="10">
        <v>600</v>
      </c>
      <c r="B70" s="11" t="s">
        <v>307</v>
      </c>
      <c r="C70" s="12">
        <v>124</v>
      </c>
      <c r="D70" s="12">
        <v>1.51</v>
      </c>
      <c r="E70" s="12">
        <f t="shared" si="0"/>
        <v>0.4192064152104315</v>
      </c>
      <c r="F70" s="12"/>
      <c r="G70" s="12"/>
      <c r="H70" s="12"/>
    </row>
    <row r="71" spans="1:8" x14ac:dyDescent="0.2">
      <c r="A71" s="10">
        <v>610</v>
      </c>
      <c r="B71" s="11" t="s">
        <v>308</v>
      </c>
      <c r="C71" s="12"/>
      <c r="D71" s="12"/>
      <c r="E71" s="12">
        <f t="shared" si="0"/>
        <v>0</v>
      </c>
      <c r="F71" s="12"/>
      <c r="G71" s="12"/>
      <c r="H71" s="12"/>
    </row>
    <row r="72" spans="1:8" x14ac:dyDescent="0.2">
      <c r="A72" s="10">
        <v>620</v>
      </c>
      <c r="B72" s="11" t="s">
        <v>309</v>
      </c>
      <c r="C72" s="12">
        <v>2</v>
      </c>
      <c r="D72" s="12">
        <v>0.02</v>
      </c>
      <c r="E72" s="12">
        <f t="shared" si="0"/>
        <v>6.7613937937166368E-3</v>
      </c>
      <c r="F72" s="12"/>
      <c r="G72" s="12"/>
      <c r="H72" s="12"/>
    </row>
    <row r="73" spans="1:8" x14ac:dyDescent="0.2">
      <c r="A73" s="10">
        <v>630</v>
      </c>
      <c r="B73" s="11" t="s">
        <v>310</v>
      </c>
      <c r="C73" s="12">
        <v>25</v>
      </c>
      <c r="D73" s="12">
        <v>0.3</v>
      </c>
      <c r="E73" s="12">
        <f t="shared" si="0"/>
        <v>8.4517422421457961E-2</v>
      </c>
      <c r="F73" s="12"/>
      <c r="G73" s="12"/>
      <c r="H73" s="12"/>
    </row>
    <row r="74" spans="1:8" x14ac:dyDescent="0.2">
      <c r="A74" s="10">
        <v>640</v>
      </c>
      <c r="B74" s="11" t="s">
        <v>311</v>
      </c>
      <c r="C74" s="12"/>
      <c r="D74" s="12"/>
      <c r="E74" s="12">
        <f t="shared" si="0"/>
        <v>0</v>
      </c>
      <c r="F74" s="12"/>
      <c r="G74" s="12"/>
      <c r="H74" s="12"/>
    </row>
    <row r="75" spans="1:8" x14ac:dyDescent="0.2">
      <c r="A75" s="10">
        <v>650</v>
      </c>
      <c r="B75" s="11" t="s">
        <v>312</v>
      </c>
      <c r="C75" s="12">
        <v>6</v>
      </c>
      <c r="D75" s="12">
        <v>7.0000000000000007E-2</v>
      </c>
      <c r="E75" s="12">
        <f t="shared" si="0"/>
        <v>2.0284181381149909E-2</v>
      </c>
      <c r="F75" s="12"/>
      <c r="G75" s="12"/>
      <c r="H75" s="12"/>
    </row>
    <row r="76" spans="1:8" ht="22.5" x14ac:dyDescent="0.2">
      <c r="A76" s="10">
        <v>660</v>
      </c>
      <c r="B76" s="11" t="s">
        <v>313</v>
      </c>
      <c r="C76" s="12">
        <v>17</v>
      </c>
      <c r="D76" s="12">
        <v>0.21</v>
      </c>
      <c r="E76" s="12">
        <f t="shared" ref="E76:E89" si="1">C76*1000/295797</f>
        <v>5.7471847246591413E-2</v>
      </c>
      <c r="F76" s="12"/>
      <c r="G76" s="12"/>
      <c r="H76" s="12"/>
    </row>
    <row r="77" spans="1:8" x14ac:dyDescent="0.2">
      <c r="A77" s="10">
        <v>670</v>
      </c>
      <c r="B77" s="11" t="s">
        <v>314</v>
      </c>
      <c r="C77" s="12">
        <v>3</v>
      </c>
      <c r="D77" s="12">
        <v>0.04</v>
      </c>
      <c r="E77" s="12">
        <f t="shared" si="1"/>
        <v>1.0142090690574954E-2</v>
      </c>
      <c r="F77" s="12"/>
      <c r="G77" s="12"/>
      <c r="H77" s="12"/>
    </row>
    <row r="78" spans="1:8" x14ac:dyDescent="0.2">
      <c r="A78" s="10">
        <v>680</v>
      </c>
      <c r="B78" s="11" t="s">
        <v>315</v>
      </c>
      <c r="C78" s="12">
        <v>31</v>
      </c>
      <c r="D78" s="12">
        <v>0.38</v>
      </c>
      <c r="E78" s="12">
        <f t="shared" si="1"/>
        <v>0.10480160380260788</v>
      </c>
      <c r="F78" s="12"/>
      <c r="G78" s="12"/>
      <c r="H78" s="12"/>
    </row>
    <row r="79" spans="1:8" x14ac:dyDescent="0.2">
      <c r="A79" s="10">
        <v>690</v>
      </c>
      <c r="B79" s="11" t="s">
        <v>316</v>
      </c>
      <c r="C79" s="12">
        <v>1109</v>
      </c>
      <c r="D79" s="12">
        <v>13.48</v>
      </c>
      <c r="E79" s="12">
        <f t="shared" si="1"/>
        <v>3.7491928586158751</v>
      </c>
      <c r="F79" s="12"/>
      <c r="G79" s="12"/>
      <c r="H79" s="12"/>
    </row>
    <row r="80" spans="1:8" x14ac:dyDescent="0.2">
      <c r="A80" s="10">
        <v>700</v>
      </c>
      <c r="B80" s="11" t="s">
        <v>317</v>
      </c>
      <c r="C80" s="12">
        <v>438</v>
      </c>
      <c r="D80" s="12">
        <v>5.32</v>
      </c>
      <c r="E80" s="12">
        <f t="shared" si="1"/>
        <v>1.4807452408239434</v>
      </c>
      <c r="F80" s="12"/>
      <c r="G80" s="12"/>
      <c r="H80" s="12"/>
    </row>
    <row r="81" spans="1:8" x14ac:dyDescent="0.2">
      <c r="A81" s="10">
        <v>710</v>
      </c>
      <c r="B81" s="11" t="s">
        <v>318</v>
      </c>
      <c r="C81" s="12">
        <v>1</v>
      </c>
      <c r="D81" s="12">
        <v>0.01</v>
      </c>
      <c r="E81" s="12">
        <f t="shared" si="1"/>
        <v>3.3806968968583184E-3</v>
      </c>
      <c r="F81" s="12"/>
      <c r="G81" s="12"/>
      <c r="H81" s="12"/>
    </row>
    <row r="82" spans="1:8" x14ac:dyDescent="0.2">
      <c r="A82" s="10">
        <v>720</v>
      </c>
      <c r="B82" s="11" t="s">
        <v>319</v>
      </c>
      <c r="C82" s="12"/>
      <c r="D82" s="12"/>
      <c r="E82" s="12">
        <f t="shared" si="1"/>
        <v>0</v>
      </c>
      <c r="F82" s="12"/>
      <c r="G82" s="12"/>
      <c r="H82" s="12"/>
    </row>
    <row r="83" spans="1:8" x14ac:dyDescent="0.2">
      <c r="A83" s="10">
        <v>730</v>
      </c>
      <c r="B83" s="11" t="s">
        <v>320</v>
      </c>
      <c r="C83" s="12"/>
      <c r="D83" s="12"/>
      <c r="E83" s="12">
        <f t="shared" si="1"/>
        <v>0</v>
      </c>
      <c r="F83" s="12"/>
      <c r="G83" s="12"/>
      <c r="H83" s="12"/>
    </row>
    <row r="84" spans="1:8" x14ac:dyDescent="0.2">
      <c r="A84" s="10">
        <v>740</v>
      </c>
      <c r="B84" s="11" t="s">
        <v>321</v>
      </c>
      <c r="C84" s="12"/>
      <c r="D84" s="12"/>
      <c r="E84" s="12">
        <f t="shared" si="1"/>
        <v>0</v>
      </c>
      <c r="F84" s="12"/>
      <c r="G84" s="12"/>
      <c r="H84" s="12"/>
    </row>
    <row r="85" spans="1:8" x14ac:dyDescent="0.2">
      <c r="A85" s="10">
        <v>750</v>
      </c>
      <c r="B85" s="11" t="s">
        <v>322</v>
      </c>
      <c r="C85" s="12">
        <v>2</v>
      </c>
      <c r="D85" s="12">
        <v>0.02</v>
      </c>
      <c r="E85" s="12">
        <f t="shared" si="1"/>
        <v>6.7613937937166368E-3</v>
      </c>
      <c r="F85" s="12"/>
      <c r="G85" s="12"/>
      <c r="H85" s="12"/>
    </row>
    <row r="86" spans="1:8" x14ac:dyDescent="0.2">
      <c r="A86" s="10">
        <v>760</v>
      </c>
      <c r="B86" s="11" t="s">
        <v>323</v>
      </c>
      <c r="C86" s="12"/>
      <c r="D86" s="12"/>
      <c r="E86" s="12">
        <f t="shared" si="1"/>
        <v>0</v>
      </c>
      <c r="F86" s="12"/>
      <c r="G86" s="12"/>
      <c r="H86" s="12"/>
    </row>
    <row r="87" spans="1:8" x14ac:dyDescent="0.2">
      <c r="A87" s="10">
        <v>770</v>
      </c>
      <c r="B87" s="11" t="s">
        <v>324</v>
      </c>
      <c r="C87" s="12">
        <v>2106</v>
      </c>
      <c r="D87" s="12">
        <v>25.59</v>
      </c>
      <c r="E87" s="12">
        <f t="shared" si="1"/>
        <v>7.1197476647836186</v>
      </c>
      <c r="F87" s="12"/>
      <c r="G87" s="12"/>
      <c r="H87" s="12"/>
    </row>
    <row r="88" spans="1:8" x14ac:dyDescent="0.2">
      <c r="A88" s="10">
        <v>780</v>
      </c>
      <c r="B88" s="11" t="s">
        <v>325</v>
      </c>
      <c r="C88" s="12">
        <v>761</v>
      </c>
      <c r="D88" s="12">
        <v>9.25</v>
      </c>
      <c r="E88" s="12">
        <f t="shared" si="1"/>
        <v>2.5727103385091801</v>
      </c>
      <c r="F88" s="12"/>
      <c r="G88" s="12"/>
      <c r="H88" s="12"/>
    </row>
    <row r="89" spans="1:8" x14ac:dyDescent="0.2">
      <c r="A89" s="10">
        <v>790</v>
      </c>
      <c r="B89" s="11" t="s">
        <v>326</v>
      </c>
      <c r="C89" s="12">
        <v>32</v>
      </c>
      <c r="D89" s="12">
        <v>0.39</v>
      </c>
      <c r="E89" s="12">
        <f t="shared" si="1"/>
        <v>0.10818230069946619</v>
      </c>
      <c r="F89" s="12"/>
      <c r="G89" s="12"/>
      <c r="H89" s="12"/>
    </row>
    <row r="90" spans="1:8" x14ac:dyDescent="0.2">
      <c r="C90" s="8"/>
      <c r="D90" s="8"/>
      <c r="E90" s="8"/>
      <c r="F90" s="8"/>
      <c r="G90" s="8"/>
      <c r="H90" s="8"/>
    </row>
  </sheetData>
  <mergeCells count="4">
    <mergeCell ref="A8:A9"/>
    <mergeCell ref="B8:B9"/>
    <mergeCell ref="C8:E8"/>
    <mergeCell ref="F8:H8"/>
  </mergeCells>
  <conditionalFormatting sqref="E11:E89">
    <cfRule type="cellIs" dxfId="1" priority="1" operator="equal">
      <formula>0</formula>
    </cfRule>
  </conditionalFormatting>
  <pageMargins left="0.6" right="0.6" top="0.6" bottom="0.6" header="0.2" footer="0.2"/>
  <pageSetup paperSize="9" scale="52" fitToHeight="0" pageOrder="overThenDown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workbookViewId="0">
      <selection activeCell="H4" sqref="H4"/>
    </sheetView>
  </sheetViews>
  <sheetFormatPr defaultRowHeight="11.25" x14ac:dyDescent="0.2"/>
  <cols>
    <col min="1" max="1" width="5" style="7" customWidth="1"/>
    <col min="2" max="2" width="22.140625" style="7" customWidth="1"/>
    <col min="3" max="4" width="9.28515625" style="7" customWidth="1"/>
    <col min="5" max="16384" width="9.140625" style="7"/>
  </cols>
  <sheetData>
    <row r="1" spans="1:4" x14ac:dyDescent="0.2">
      <c r="A1" s="7" t="s">
        <v>1106</v>
      </c>
    </row>
    <row r="2" spans="1:4" x14ac:dyDescent="0.2">
      <c r="A2" s="7" t="s">
        <v>1</v>
      </c>
    </row>
    <row r="3" spans="1:4" x14ac:dyDescent="0.2">
      <c r="A3" s="7" t="s">
        <v>1107</v>
      </c>
    </row>
    <row r="4" spans="1:4" x14ac:dyDescent="0.2">
      <c r="A4" s="7" t="s">
        <v>4</v>
      </c>
    </row>
    <row r="5" spans="1:4" x14ac:dyDescent="0.2">
      <c r="A5" s="7" t="s">
        <v>5</v>
      </c>
    </row>
    <row r="6" spans="1:4" x14ac:dyDescent="0.2">
      <c r="A6" s="7" t="s">
        <v>6</v>
      </c>
    </row>
    <row r="7" spans="1:4" ht="45" customHeight="1" x14ac:dyDescent="0.2">
      <c r="A7" s="30" t="s">
        <v>7</v>
      </c>
      <c r="B7" s="30" t="s">
        <v>9</v>
      </c>
      <c r="C7" s="30" t="s">
        <v>1108</v>
      </c>
      <c r="D7" s="29"/>
    </row>
    <row r="8" spans="1:4" ht="56.25" customHeight="1" x14ac:dyDescent="0.2">
      <c r="A8" s="29"/>
      <c r="B8" s="29"/>
      <c r="C8" s="9" t="s">
        <v>471</v>
      </c>
      <c r="D8" s="9" t="s">
        <v>938</v>
      </c>
    </row>
    <row r="9" spans="1:4" x14ac:dyDescent="0.2">
      <c r="A9" s="9" t="s">
        <v>8</v>
      </c>
      <c r="B9" s="9" t="s">
        <v>10</v>
      </c>
      <c r="C9" s="9">
        <v>1</v>
      </c>
      <c r="D9" s="9">
        <v>2</v>
      </c>
    </row>
    <row r="10" spans="1:4" x14ac:dyDescent="0.2">
      <c r="A10" s="10">
        <v>10</v>
      </c>
      <c r="B10" s="16"/>
      <c r="C10" s="14">
        <v>288.60000000000002</v>
      </c>
      <c r="D10" s="14">
        <v>388</v>
      </c>
    </row>
    <row r="11" spans="1:4" x14ac:dyDescent="0.2">
      <c r="C11" s="13"/>
      <c r="D11" s="13"/>
    </row>
  </sheetData>
  <mergeCells count="3">
    <mergeCell ref="A7:A8"/>
    <mergeCell ref="B7:B8"/>
    <mergeCell ref="C7:D7"/>
  </mergeCells>
  <pageMargins left="0.6" right="0.6" top="0.6" bottom="0.6" header="0.2" footer="0.2"/>
  <pageSetup paperSize="9" fitToHeight="0" pageOrder="overThenDown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workbookViewId="0">
      <selection activeCell="I3" sqref="I3"/>
    </sheetView>
  </sheetViews>
  <sheetFormatPr defaultRowHeight="11.25" x14ac:dyDescent="0.2"/>
  <cols>
    <col min="1" max="1" width="5" style="7" customWidth="1"/>
    <col min="2" max="2" width="26.42578125" style="7" customWidth="1"/>
    <col min="3" max="7" width="9.28515625" style="7" customWidth="1"/>
    <col min="8" max="16384" width="9.140625" style="7"/>
  </cols>
  <sheetData>
    <row r="1" spans="1:7" x14ac:dyDescent="0.2">
      <c r="A1" s="7" t="s">
        <v>1109</v>
      </c>
    </row>
    <row r="2" spans="1:7" x14ac:dyDescent="0.2">
      <c r="A2" s="7" t="s">
        <v>1</v>
      </c>
    </row>
    <row r="3" spans="1:7" x14ac:dyDescent="0.2">
      <c r="A3" s="7" t="s">
        <v>1110</v>
      </c>
    </row>
    <row r="4" spans="1:7" x14ac:dyDescent="0.2">
      <c r="A4" s="7" t="s">
        <v>1111</v>
      </c>
    </row>
    <row r="5" spans="1:7" x14ac:dyDescent="0.2">
      <c r="A5" s="7" t="s">
        <v>4</v>
      </c>
    </row>
    <row r="6" spans="1:7" x14ac:dyDescent="0.2">
      <c r="A6" s="7" t="s">
        <v>5</v>
      </c>
    </row>
    <row r="7" spans="1:7" x14ac:dyDescent="0.2">
      <c r="A7" s="7" t="s">
        <v>6</v>
      </c>
    </row>
    <row r="8" spans="1:7" ht="45" customHeight="1" x14ac:dyDescent="0.2">
      <c r="A8" s="30" t="s">
        <v>7</v>
      </c>
      <c r="B8" s="30" t="s">
        <v>9</v>
      </c>
      <c r="C8" s="30" t="s">
        <v>1112</v>
      </c>
      <c r="D8" s="30" t="s">
        <v>1113</v>
      </c>
      <c r="E8" s="29"/>
      <c r="F8" s="30" t="s">
        <v>1116</v>
      </c>
      <c r="G8" s="29"/>
    </row>
    <row r="9" spans="1:7" ht="33.75" customHeight="1" x14ac:dyDescent="0.2">
      <c r="A9" s="29"/>
      <c r="B9" s="29"/>
      <c r="C9" s="29"/>
      <c r="D9" s="9" t="s">
        <v>1114</v>
      </c>
      <c r="E9" s="9" t="s">
        <v>1115</v>
      </c>
      <c r="F9" s="9" t="s">
        <v>1114</v>
      </c>
      <c r="G9" s="9" t="s">
        <v>1117</v>
      </c>
    </row>
    <row r="10" spans="1:7" x14ac:dyDescent="0.2">
      <c r="A10" s="9" t="s">
        <v>8</v>
      </c>
      <c r="B10" s="9" t="s">
        <v>10</v>
      </c>
      <c r="C10" s="9">
        <v>1</v>
      </c>
      <c r="D10" s="9">
        <v>2</v>
      </c>
      <c r="E10" s="9">
        <v>3</v>
      </c>
      <c r="F10" s="9">
        <v>4</v>
      </c>
      <c r="G10" s="9">
        <v>5</v>
      </c>
    </row>
    <row r="11" spans="1:7" x14ac:dyDescent="0.2">
      <c r="A11" s="10">
        <v>10</v>
      </c>
      <c r="B11" s="11" t="s">
        <v>1118</v>
      </c>
      <c r="C11" s="12">
        <v>22.29</v>
      </c>
      <c r="D11" s="12">
        <v>79943</v>
      </c>
      <c r="E11" s="12">
        <v>47.52</v>
      </c>
      <c r="F11" s="12">
        <v>31742</v>
      </c>
      <c r="G11" s="12">
        <v>0.56999999999999995</v>
      </c>
    </row>
    <row r="12" spans="1:7" x14ac:dyDescent="0.2">
      <c r="A12" s="10">
        <v>20</v>
      </c>
      <c r="B12" s="11" t="s">
        <v>1119</v>
      </c>
      <c r="C12" s="12">
        <v>2.74</v>
      </c>
      <c r="D12" s="12">
        <v>5522</v>
      </c>
      <c r="E12" s="12">
        <v>3.28</v>
      </c>
      <c r="F12" s="12">
        <v>4285</v>
      </c>
      <c r="G12" s="12">
        <v>0.08</v>
      </c>
    </row>
    <row r="13" spans="1:7" x14ac:dyDescent="0.2">
      <c r="A13" s="10">
        <v>30</v>
      </c>
      <c r="B13" s="11" t="s">
        <v>1120</v>
      </c>
      <c r="C13" s="12">
        <v>99.87</v>
      </c>
      <c r="D13" s="12">
        <v>3840</v>
      </c>
      <c r="E13" s="12">
        <v>2.68</v>
      </c>
      <c r="F13" s="12"/>
      <c r="G13" s="12"/>
    </row>
    <row r="14" spans="1:7" x14ac:dyDescent="0.2">
      <c r="A14" s="10">
        <v>40</v>
      </c>
      <c r="B14" s="11" t="s">
        <v>1121</v>
      </c>
      <c r="C14" s="12"/>
      <c r="D14" s="12">
        <v>54591</v>
      </c>
      <c r="E14" s="12">
        <v>32.450000000000003</v>
      </c>
      <c r="F14" s="12">
        <v>10838</v>
      </c>
      <c r="G14" s="12">
        <v>0.19</v>
      </c>
    </row>
    <row r="15" spans="1:7" x14ac:dyDescent="0.2">
      <c r="C15" s="8"/>
      <c r="D15" s="8"/>
      <c r="E15" s="8"/>
      <c r="F15" s="8"/>
      <c r="G15" s="8"/>
    </row>
  </sheetData>
  <mergeCells count="5">
    <mergeCell ref="A8:A9"/>
    <mergeCell ref="B8:B9"/>
    <mergeCell ref="C8:C9"/>
    <mergeCell ref="D8:E8"/>
    <mergeCell ref="F8:G8"/>
  </mergeCells>
  <pageMargins left="0.6" right="0.6" top="0.6" bottom="0.6" header="0.2" footer="0.2"/>
  <pageSetup paperSize="9" scale="82" fitToHeight="0" pageOrder="overThenDown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workbookViewId="0">
      <selection activeCell="I3" sqref="I3"/>
    </sheetView>
  </sheetViews>
  <sheetFormatPr defaultRowHeight="12.75" x14ac:dyDescent="0.2"/>
  <cols>
    <col min="1" max="1" width="5.7109375" style="1" customWidth="1"/>
    <col min="2" max="2" width="45.7109375" style="1" customWidth="1"/>
    <col min="3" max="4" width="10.7109375" style="1" customWidth="1"/>
    <col min="5" max="16384" width="9.140625" style="1"/>
  </cols>
  <sheetData>
    <row r="1" spans="1:4" x14ac:dyDescent="0.2">
      <c r="A1" s="1" t="s">
        <v>41</v>
      </c>
    </row>
    <row r="2" spans="1:4" x14ac:dyDescent="0.2">
      <c r="A2" s="1" t="s">
        <v>1</v>
      </c>
    </row>
    <row r="3" spans="1:4" x14ac:dyDescent="0.2">
      <c r="A3" s="1" t="s">
        <v>42</v>
      </c>
    </row>
    <row r="4" spans="1:4" x14ac:dyDescent="0.2">
      <c r="A4" s="1" t="s">
        <v>43</v>
      </c>
    </row>
    <row r="5" spans="1:4" x14ac:dyDescent="0.2">
      <c r="A5" s="1" t="s">
        <v>4</v>
      </c>
    </row>
    <row r="6" spans="1:4" x14ac:dyDescent="0.2">
      <c r="A6" s="1" t="s">
        <v>5</v>
      </c>
    </row>
    <row r="7" spans="1:4" x14ac:dyDescent="0.2">
      <c r="A7" s="1" t="s">
        <v>6</v>
      </c>
    </row>
    <row r="8" spans="1:4" ht="51" x14ac:dyDescent="0.2">
      <c r="A8" s="3" t="s">
        <v>7</v>
      </c>
      <c r="B8" s="3" t="s">
        <v>9</v>
      </c>
      <c r="C8" s="3" t="s">
        <v>44</v>
      </c>
      <c r="D8" s="3" t="s">
        <v>45</v>
      </c>
    </row>
    <row r="9" spans="1:4" x14ac:dyDescent="0.2">
      <c r="A9" s="3" t="s">
        <v>8</v>
      </c>
      <c r="B9" s="3" t="s">
        <v>10</v>
      </c>
      <c r="C9" s="3">
        <v>1</v>
      </c>
      <c r="D9" s="3">
        <v>2</v>
      </c>
    </row>
    <row r="10" spans="1:4" x14ac:dyDescent="0.2">
      <c r="A10" s="4">
        <v>1</v>
      </c>
      <c r="B10" s="15" t="s">
        <v>46</v>
      </c>
      <c r="C10" s="6">
        <v>5.7</v>
      </c>
      <c r="D10" s="6">
        <v>45.900000000000006</v>
      </c>
    </row>
    <row r="11" spans="1:4" x14ac:dyDescent="0.2">
      <c r="A11" s="4">
        <v>3</v>
      </c>
      <c r="B11" s="15" t="s">
        <v>47</v>
      </c>
      <c r="C11" s="6"/>
      <c r="D11" s="6">
        <v>26.8</v>
      </c>
    </row>
    <row r="12" spans="1:4" x14ac:dyDescent="0.2">
      <c r="A12" s="4">
        <v>5</v>
      </c>
      <c r="B12" s="15" t="s">
        <v>48</v>
      </c>
      <c r="C12" s="6">
        <v>7.5</v>
      </c>
      <c r="D12" s="6">
        <v>25.5</v>
      </c>
    </row>
    <row r="13" spans="1:4" x14ac:dyDescent="0.2">
      <c r="A13" s="4">
        <v>7</v>
      </c>
      <c r="B13" s="15" t="s">
        <v>49</v>
      </c>
      <c r="C13" s="6">
        <v>12.5</v>
      </c>
      <c r="D13" s="6">
        <v>36.1</v>
      </c>
    </row>
    <row r="14" spans="1:4" x14ac:dyDescent="0.2">
      <c r="A14" s="4">
        <v>9</v>
      </c>
      <c r="B14" s="15" t="s">
        <v>50</v>
      </c>
      <c r="C14" s="6">
        <v>1.3</v>
      </c>
      <c r="D14" s="6">
        <v>22.1</v>
      </c>
    </row>
    <row r="15" spans="1:4" x14ac:dyDescent="0.2">
      <c r="A15" s="4">
        <v>10</v>
      </c>
      <c r="B15" s="15" t="s">
        <v>46</v>
      </c>
      <c r="C15" s="6">
        <v>1.5</v>
      </c>
      <c r="D15" s="6">
        <v>10</v>
      </c>
    </row>
    <row r="16" spans="1:4" x14ac:dyDescent="0.2">
      <c r="A16" s="4">
        <v>11</v>
      </c>
      <c r="B16" s="15" t="s">
        <v>51</v>
      </c>
      <c r="C16" s="6">
        <v>0.9</v>
      </c>
      <c r="D16" s="6">
        <v>42.400000000000006</v>
      </c>
    </row>
    <row r="17" spans="1:4" x14ac:dyDescent="0.2">
      <c r="A17" s="4">
        <v>13</v>
      </c>
      <c r="B17" s="15" t="s">
        <v>52</v>
      </c>
      <c r="C17" s="6">
        <v>18.5</v>
      </c>
      <c r="D17" s="6">
        <v>48.800000000000004</v>
      </c>
    </row>
    <row r="18" spans="1:4" x14ac:dyDescent="0.2">
      <c r="A18" s="4">
        <v>15</v>
      </c>
      <c r="B18" s="15" t="s">
        <v>53</v>
      </c>
      <c r="C18" s="6"/>
      <c r="D18" s="6">
        <v>12.5</v>
      </c>
    </row>
    <row r="19" spans="1:4" x14ac:dyDescent="0.2">
      <c r="A19" s="4">
        <v>17</v>
      </c>
      <c r="B19" s="15" t="s">
        <v>54</v>
      </c>
      <c r="C19" s="6">
        <v>4.6000000000000005</v>
      </c>
      <c r="D19" s="6">
        <v>24.3</v>
      </c>
    </row>
    <row r="20" spans="1:4" x14ac:dyDescent="0.2">
      <c r="A20" s="4">
        <v>19</v>
      </c>
      <c r="B20" s="15" t="s">
        <v>55</v>
      </c>
      <c r="C20" s="6">
        <v>1.8</v>
      </c>
      <c r="D20" s="6">
        <v>34.5</v>
      </c>
    </row>
    <row r="21" spans="1:4" x14ac:dyDescent="0.2">
      <c r="C21" s="2"/>
      <c r="D21" s="2"/>
    </row>
  </sheetData>
  <pageMargins left="0.8" right="0.4" top="0.6" bottom="0.6" header="0.2" footer="0.2"/>
  <pageSetup paperSize="9" fitToHeight="0" pageOrder="overThenDown" orientation="landscape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workbookViewId="0">
      <selection activeCell="J2" sqref="J2"/>
    </sheetView>
  </sheetViews>
  <sheetFormatPr defaultRowHeight="11.25" x14ac:dyDescent="0.2"/>
  <cols>
    <col min="1" max="1" width="5" style="7" customWidth="1"/>
    <col min="2" max="2" width="22.140625" style="7" customWidth="1"/>
    <col min="3" max="8" width="9.28515625" style="7" customWidth="1"/>
    <col min="9" max="16384" width="9.140625" style="7"/>
  </cols>
  <sheetData>
    <row r="1" spans="1:8" x14ac:dyDescent="0.2">
      <c r="A1" s="7" t="s">
        <v>1122</v>
      </c>
    </row>
    <row r="2" spans="1:8" x14ac:dyDescent="0.2">
      <c r="A2" s="7" t="s">
        <v>1</v>
      </c>
    </row>
    <row r="3" spans="1:8" x14ac:dyDescent="0.2">
      <c r="A3" s="7" t="s">
        <v>1123</v>
      </c>
    </row>
    <row r="4" spans="1:8" x14ac:dyDescent="0.2">
      <c r="A4" s="7" t="s">
        <v>1124</v>
      </c>
    </row>
    <row r="5" spans="1:8" x14ac:dyDescent="0.2">
      <c r="A5" s="7" t="s">
        <v>1125</v>
      </c>
    </row>
    <row r="6" spans="1:8" x14ac:dyDescent="0.2">
      <c r="A6" s="7" t="s">
        <v>4</v>
      </c>
    </row>
    <row r="7" spans="1:8" x14ac:dyDescent="0.2">
      <c r="A7" s="7" t="s">
        <v>5</v>
      </c>
    </row>
    <row r="8" spans="1:8" x14ac:dyDescent="0.2">
      <c r="A8" s="7" t="s">
        <v>6</v>
      </c>
    </row>
    <row r="9" spans="1:8" ht="15" customHeight="1" x14ac:dyDescent="0.2">
      <c r="A9" s="30" t="s">
        <v>7</v>
      </c>
      <c r="B9" s="30" t="s">
        <v>9</v>
      </c>
      <c r="C9" s="30" t="s">
        <v>1126</v>
      </c>
      <c r="D9" s="29"/>
      <c r="E9" s="29"/>
      <c r="F9" s="30" t="s">
        <v>1128</v>
      </c>
      <c r="G9" s="29"/>
      <c r="H9" s="29"/>
    </row>
    <row r="10" spans="1:8" ht="33.75" customHeight="1" x14ac:dyDescent="0.2">
      <c r="A10" s="29"/>
      <c r="B10" s="29"/>
      <c r="C10" s="9" t="s">
        <v>32</v>
      </c>
      <c r="D10" s="9" t="s">
        <v>33</v>
      </c>
      <c r="E10" s="9" t="s">
        <v>1127</v>
      </c>
      <c r="F10" s="9" t="s">
        <v>32</v>
      </c>
      <c r="G10" s="9" t="s">
        <v>33</v>
      </c>
      <c r="H10" s="9" t="s">
        <v>1129</v>
      </c>
    </row>
    <row r="11" spans="1:8" x14ac:dyDescent="0.2">
      <c r="A11" s="9" t="s">
        <v>8</v>
      </c>
      <c r="B11" s="9" t="s">
        <v>10</v>
      </c>
      <c r="C11" s="9">
        <v>1</v>
      </c>
      <c r="D11" s="9">
        <v>2</v>
      </c>
      <c r="E11" s="9">
        <v>3</v>
      </c>
      <c r="F11" s="9">
        <v>4</v>
      </c>
      <c r="G11" s="9">
        <v>5</v>
      </c>
      <c r="H11" s="9">
        <v>6</v>
      </c>
    </row>
    <row r="12" spans="1:8" x14ac:dyDescent="0.2">
      <c r="A12" s="10">
        <v>10</v>
      </c>
      <c r="B12" s="16"/>
      <c r="C12" s="14">
        <v>81.7</v>
      </c>
      <c r="D12" s="14">
        <v>22.6</v>
      </c>
      <c r="E12" s="14">
        <v>4636.6000000000004</v>
      </c>
      <c r="F12" s="14">
        <v>16.399999999999999</v>
      </c>
      <c r="G12" s="14">
        <v>13.9</v>
      </c>
      <c r="H12" s="14">
        <v>10.6</v>
      </c>
    </row>
    <row r="13" spans="1:8" x14ac:dyDescent="0.2">
      <c r="C13" s="13"/>
      <c r="D13" s="13"/>
      <c r="E13" s="13"/>
      <c r="F13" s="13"/>
      <c r="G13" s="13"/>
      <c r="H13" s="13"/>
    </row>
  </sheetData>
  <mergeCells count="4">
    <mergeCell ref="A9:A10"/>
    <mergeCell ref="B9:B10"/>
    <mergeCell ref="C9:E9"/>
    <mergeCell ref="F9:H9"/>
  </mergeCells>
  <pageMargins left="0.6" right="0.6" top="0.6" bottom="0.6" header="0.2" footer="0.2"/>
  <pageSetup paperSize="9" scale="81" fitToHeight="0" pageOrder="overThenDown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workbookViewId="0">
      <selection activeCell="G2" sqref="G2"/>
    </sheetView>
  </sheetViews>
  <sheetFormatPr defaultRowHeight="11.25" x14ac:dyDescent="0.2"/>
  <cols>
    <col min="1" max="1" width="5" style="7" customWidth="1"/>
    <col min="2" max="2" width="22.140625" style="7" customWidth="1"/>
    <col min="3" max="4" width="9.28515625" style="7" customWidth="1"/>
    <col min="5" max="16384" width="9.140625" style="7"/>
  </cols>
  <sheetData>
    <row r="1" spans="1:4" x14ac:dyDescent="0.2">
      <c r="A1" s="7" t="s">
        <v>1130</v>
      </c>
    </row>
    <row r="2" spans="1:4" x14ac:dyDescent="0.2">
      <c r="A2" s="7" t="s">
        <v>1</v>
      </c>
    </row>
    <row r="3" spans="1:4" x14ac:dyDescent="0.2">
      <c r="A3" s="7" t="s">
        <v>1131</v>
      </c>
    </row>
    <row r="4" spans="1:4" x14ac:dyDescent="0.2">
      <c r="A4" s="7" t="s">
        <v>4</v>
      </c>
    </row>
    <row r="5" spans="1:4" x14ac:dyDescent="0.2">
      <c r="A5" s="7" t="s">
        <v>5</v>
      </c>
    </row>
    <row r="6" spans="1:4" x14ac:dyDescent="0.2">
      <c r="A6" s="7" t="s">
        <v>6</v>
      </c>
    </row>
    <row r="7" spans="1:4" ht="11.25" customHeight="1" x14ac:dyDescent="0.2">
      <c r="A7" s="30" t="s">
        <v>7</v>
      </c>
      <c r="B7" s="30" t="s">
        <v>9</v>
      </c>
      <c r="C7" s="30" t="s">
        <v>1132</v>
      </c>
      <c r="D7" s="29"/>
    </row>
    <row r="8" spans="1:4" ht="101.25" customHeight="1" x14ac:dyDescent="0.2">
      <c r="A8" s="29"/>
      <c r="B8" s="29"/>
      <c r="C8" s="9" t="s">
        <v>1133</v>
      </c>
      <c r="D8" s="9" t="s">
        <v>1134</v>
      </c>
    </row>
    <row r="9" spans="1:4" x14ac:dyDescent="0.2">
      <c r="A9" s="9" t="s">
        <v>8</v>
      </c>
      <c r="B9" s="9" t="s">
        <v>10</v>
      </c>
      <c r="C9" s="9">
        <v>1</v>
      </c>
      <c r="D9" s="9">
        <v>2</v>
      </c>
    </row>
    <row r="10" spans="1:4" x14ac:dyDescent="0.2">
      <c r="A10" s="10">
        <v>10</v>
      </c>
      <c r="B10" s="16"/>
      <c r="C10" s="14">
        <v>62.3</v>
      </c>
      <c r="D10" s="14">
        <v>37.5</v>
      </c>
    </row>
    <row r="11" spans="1:4" x14ac:dyDescent="0.2">
      <c r="C11" s="13"/>
      <c r="D11" s="13"/>
    </row>
  </sheetData>
  <mergeCells count="3">
    <mergeCell ref="A7:A8"/>
    <mergeCell ref="B7:B8"/>
    <mergeCell ref="C7:D7"/>
  </mergeCells>
  <pageMargins left="0.6" right="0.6" top="0.6" bottom="0.6" header="0.2" footer="0.2"/>
  <pageSetup paperSize="9" fitToHeight="0" pageOrder="overThenDown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workbookViewId="0">
      <selection activeCell="K2" sqref="K2"/>
    </sheetView>
  </sheetViews>
  <sheetFormatPr defaultRowHeight="11.25" x14ac:dyDescent="0.2"/>
  <cols>
    <col min="1" max="1" width="5" style="7" customWidth="1"/>
    <col min="2" max="2" width="26.42578125" style="7" customWidth="1"/>
    <col min="3" max="8" width="9.28515625" style="7" customWidth="1"/>
    <col min="9" max="16384" width="9.140625" style="7"/>
  </cols>
  <sheetData>
    <row r="1" spans="1:8" x14ac:dyDescent="0.2">
      <c r="A1" s="7" t="s">
        <v>1135</v>
      </c>
    </row>
    <row r="2" spans="1:8" x14ac:dyDescent="0.2">
      <c r="A2" s="7" t="s">
        <v>1</v>
      </c>
    </row>
    <row r="3" spans="1:8" x14ac:dyDescent="0.2">
      <c r="A3" s="7" t="s">
        <v>1136</v>
      </c>
    </row>
    <row r="4" spans="1:8" x14ac:dyDescent="0.2">
      <c r="A4" s="7" t="s">
        <v>4</v>
      </c>
    </row>
    <row r="5" spans="1:8" x14ac:dyDescent="0.2">
      <c r="A5" s="7" t="s">
        <v>5</v>
      </c>
    </row>
    <row r="6" spans="1:8" x14ac:dyDescent="0.2">
      <c r="A6" s="7" t="s">
        <v>6</v>
      </c>
    </row>
    <row r="7" spans="1:8" ht="90" x14ac:dyDescent="0.2">
      <c r="A7" s="9" t="s">
        <v>7</v>
      </c>
      <c r="B7" s="9" t="s">
        <v>9</v>
      </c>
      <c r="C7" s="9" t="s">
        <v>1137</v>
      </c>
      <c r="D7" s="9" t="s">
        <v>1138</v>
      </c>
      <c r="E7" s="9" t="s">
        <v>1139</v>
      </c>
      <c r="F7" s="9" t="s">
        <v>1138</v>
      </c>
      <c r="G7" s="9" t="s">
        <v>1140</v>
      </c>
      <c r="H7" s="9" t="s">
        <v>1141</v>
      </c>
    </row>
    <row r="8" spans="1:8" x14ac:dyDescent="0.2">
      <c r="A8" s="9" t="s">
        <v>8</v>
      </c>
      <c r="B8" s="9" t="s">
        <v>10</v>
      </c>
      <c r="C8" s="9">
        <v>1</v>
      </c>
      <c r="D8" s="9">
        <v>2</v>
      </c>
      <c r="E8" s="9">
        <v>3</v>
      </c>
      <c r="F8" s="9">
        <v>4</v>
      </c>
      <c r="G8" s="9">
        <v>5</v>
      </c>
      <c r="H8" s="9">
        <v>6</v>
      </c>
    </row>
    <row r="9" spans="1:8" x14ac:dyDescent="0.2">
      <c r="A9" s="10">
        <v>10</v>
      </c>
      <c r="B9" s="11" t="s">
        <v>824</v>
      </c>
      <c r="C9" s="14">
        <v>281949</v>
      </c>
      <c r="D9" s="26">
        <f>C9*100000/1619282</f>
        <v>17411.976419178376</v>
      </c>
      <c r="E9" s="14">
        <v>57017</v>
      </c>
      <c r="F9" s="14">
        <f>E9*100000/295797</f>
        <v>19275.719496817073</v>
      </c>
      <c r="G9" s="14">
        <v>338966</v>
      </c>
      <c r="H9" s="14">
        <f>G9*100000/1915079</f>
        <v>17699.84423619078</v>
      </c>
    </row>
    <row r="10" spans="1:8" ht="22.5" x14ac:dyDescent="0.2">
      <c r="A10" s="10">
        <v>20</v>
      </c>
      <c r="B10" s="11" t="s">
        <v>825</v>
      </c>
      <c r="C10" s="14">
        <v>13207</v>
      </c>
      <c r="D10" s="26">
        <f t="shared" ref="D10:D73" si="0">C10*100000/1619282</f>
        <v>815.60839927819859</v>
      </c>
      <c r="E10" s="14">
        <v>6933</v>
      </c>
      <c r="F10" s="14">
        <f t="shared" ref="F10:F73" si="1">E10*100000/295797</f>
        <v>2343.8371585918721</v>
      </c>
      <c r="G10" s="14">
        <v>20140</v>
      </c>
      <c r="H10" s="14">
        <f t="shared" ref="H10:H73" si="2">G10*100000/1915079</f>
        <v>1051.6537437881152</v>
      </c>
    </row>
    <row r="11" spans="1:8" x14ac:dyDescent="0.2">
      <c r="A11" s="10">
        <v>30</v>
      </c>
      <c r="B11" s="11" t="s">
        <v>826</v>
      </c>
      <c r="C11" s="14">
        <v>2310</v>
      </c>
      <c r="D11" s="26">
        <f t="shared" si="0"/>
        <v>142.65581906054658</v>
      </c>
      <c r="E11" s="14">
        <v>5160</v>
      </c>
      <c r="F11" s="14">
        <f t="shared" si="1"/>
        <v>1744.4395987788923</v>
      </c>
      <c r="G11" s="14">
        <v>7470</v>
      </c>
      <c r="H11" s="14">
        <f t="shared" si="2"/>
        <v>390.06223764137144</v>
      </c>
    </row>
    <row r="12" spans="1:8" ht="45" x14ac:dyDescent="0.2">
      <c r="A12" s="10">
        <v>40</v>
      </c>
      <c r="B12" s="11" t="s">
        <v>827</v>
      </c>
      <c r="C12" s="14">
        <v>1744</v>
      </c>
      <c r="D12" s="26">
        <f t="shared" si="0"/>
        <v>107.70205560242132</v>
      </c>
      <c r="E12" s="14">
        <v>7</v>
      </c>
      <c r="F12" s="14">
        <f t="shared" si="1"/>
        <v>2.3664878278008228</v>
      </c>
      <c r="G12" s="14">
        <v>1751</v>
      </c>
      <c r="H12" s="14">
        <f t="shared" si="2"/>
        <v>91.432259452482114</v>
      </c>
    </row>
    <row r="13" spans="1:8" x14ac:dyDescent="0.2">
      <c r="A13" s="10">
        <v>50</v>
      </c>
      <c r="B13" s="11" t="s">
        <v>828</v>
      </c>
      <c r="C13" s="14">
        <v>4</v>
      </c>
      <c r="D13" s="26">
        <f t="shared" si="0"/>
        <v>0.24702306330830578</v>
      </c>
      <c r="E13" s="14">
        <v>11</v>
      </c>
      <c r="F13" s="14">
        <f t="shared" si="1"/>
        <v>3.7187665865441502</v>
      </c>
      <c r="G13" s="14">
        <v>15</v>
      </c>
      <c r="H13" s="14">
        <f t="shared" si="2"/>
        <v>0.78325750530395877</v>
      </c>
    </row>
    <row r="14" spans="1:8" x14ac:dyDescent="0.2">
      <c r="A14" s="10">
        <v>60</v>
      </c>
      <c r="B14" s="11" t="s">
        <v>829</v>
      </c>
      <c r="C14" s="14">
        <v>16</v>
      </c>
      <c r="D14" s="26">
        <f t="shared" si="0"/>
        <v>0.98809225323322314</v>
      </c>
      <c r="E14" s="14">
        <v>1</v>
      </c>
      <c r="F14" s="14">
        <f t="shared" si="1"/>
        <v>0.33806968968583184</v>
      </c>
      <c r="G14" s="14">
        <v>17</v>
      </c>
      <c r="H14" s="14">
        <f t="shared" si="2"/>
        <v>0.88769183934448659</v>
      </c>
    </row>
    <row r="15" spans="1:8" x14ac:dyDescent="0.2">
      <c r="A15" s="10">
        <v>70</v>
      </c>
      <c r="B15" s="11" t="s">
        <v>830</v>
      </c>
      <c r="C15" s="14">
        <v>5757</v>
      </c>
      <c r="D15" s="26">
        <f t="shared" si="0"/>
        <v>355.52794386647912</v>
      </c>
      <c r="E15" s="14">
        <v>77</v>
      </c>
      <c r="F15" s="14">
        <f t="shared" si="1"/>
        <v>26.031366105809052</v>
      </c>
      <c r="G15" s="14">
        <v>5834</v>
      </c>
      <c r="H15" s="14">
        <f t="shared" si="2"/>
        <v>304.63495239621966</v>
      </c>
    </row>
    <row r="16" spans="1:8" ht="22.5" x14ac:dyDescent="0.2">
      <c r="A16" s="10">
        <v>80</v>
      </c>
      <c r="B16" s="11" t="s">
        <v>831</v>
      </c>
      <c r="C16" s="14">
        <v>380</v>
      </c>
      <c r="D16" s="26">
        <f t="shared" si="0"/>
        <v>23.46719101428905</v>
      </c>
      <c r="E16" s="14">
        <v>11</v>
      </c>
      <c r="F16" s="14">
        <f t="shared" si="1"/>
        <v>3.7187665865441502</v>
      </c>
      <c r="G16" s="14">
        <v>391</v>
      </c>
      <c r="H16" s="14">
        <f t="shared" si="2"/>
        <v>20.416912304923191</v>
      </c>
    </row>
    <row r="17" spans="1:8" ht="22.5" x14ac:dyDescent="0.2">
      <c r="A17" s="10">
        <v>90</v>
      </c>
      <c r="B17" s="11" t="s">
        <v>832</v>
      </c>
      <c r="C17" s="14">
        <v>5080</v>
      </c>
      <c r="D17" s="26">
        <f t="shared" si="0"/>
        <v>313.71929040154834</v>
      </c>
      <c r="E17" s="14">
        <v>31</v>
      </c>
      <c r="F17" s="14">
        <f t="shared" si="1"/>
        <v>10.480160380260786</v>
      </c>
      <c r="G17" s="14">
        <v>5111</v>
      </c>
      <c r="H17" s="14">
        <f t="shared" si="2"/>
        <v>266.88194064056887</v>
      </c>
    </row>
    <row r="18" spans="1:8" x14ac:dyDescent="0.2">
      <c r="A18" s="10">
        <v>100</v>
      </c>
      <c r="B18" s="11" t="s">
        <v>833</v>
      </c>
      <c r="C18" s="14">
        <v>22086</v>
      </c>
      <c r="D18" s="26">
        <f t="shared" si="0"/>
        <v>1363.9378440568103</v>
      </c>
      <c r="E18" s="14">
        <v>407</v>
      </c>
      <c r="F18" s="14">
        <f t="shared" si="1"/>
        <v>137.59436370213356</v>
      </c>
      <c r="G18" s="14">
        <v>22493</v>
      </c>
      <c r="H18" s="14">
        <f t="shared" si="2"/>
        <v>1174.5207377867962</v>
      </c>
    </row>
    <row r="19" spans="1:8" ht="22.5" x14ac:dyDescent="0.2">
      <c r="A19" s="10">
        <v>110</v>
      </c>
      <c r="B19" s="11" t="s">
        <v>834</v>
      </c>
      <c r="C19" s="14">
        <v>16455</v>
      </c>
      <c r="D19" s="26">
        <f t="shared" si="0"/>
        <v>1016.191126684543</v>
      </c>
      <c r="E19" s="14">
        <v>48</v>
      </c>
      <c r="F19" s="14">
        <f t="shared" si="1"/>
        <v>16.227345104919927</v>
      </c>
      <c r="G19" s="14">
        <v>16503</v>
      </c>
      <c r="H19" s="14">
        <f t="shared" si="2"/>
        <v>861.73990733541541</v>
      </c>
    </row>
    <row r="20" spans="1:8" ht="45" x14ac:dyDescent="0.2">
      <c r="A20" s="10">
        <v>120</v>
      </c>
      <c r="B20" s="11" t="s">
        <v>835</v>
      </c>
      <c r="C20" s="14">
        <v>1311</v>
      </c>
      <c r="D20" s="26">
        <f t="shared" si="0"/>
        <v>80.961808999297219</v>
      </c>
      <c r="E20" s="14">
        <v>16</v>
      </c>
      <c r="F20" s="14">
        <f t="shared" si="1"/>
        <v>5.4091150349733095</v>
      </c>
      <c r="G20" s="14">
        <v>1327</v>
      </c>
      <c r="H20" s="14">
        <f t="shared" si="2"/>
        <v>69.292180635890219</v>
      </c>
    </row>
    <row r="21" spans="1:8" ht="45" x14ac:dyDescent="0.2">
      <c r="A21" s="10">
        <v>130</v>
      </c>
      <c r="B21" s="11" t="s">
        <v>836</v>
      </c>
      <c r="C21" s="14">
        <v>1224</v>
      </c>
      <c r="D21" s="26">
        <f t="shared" si="0"/>
        <v>75.589057372341571</v>
      </c>
      <c r="E21" s="14">
        <v>339</v>
      </c>
      <c r="F21" s="14">
        <f t="shared" si="1"/>
        <v>114.60562480349699</v>
      </c>
      <c r="G21" s="14">
        <v>1563</v>
      </c>
      <c r="H21" s="14">
        <f t="shared" si="2"/>
        <v>81.615432052672503</v>
      </c>
    </row>
    <row r="22" spans="1:8" x14ac:dyDescent="0.2">
      <c r="A22" s="10">
        <v>140</v>
      </c>
      <c r="B22" s="11" t="s">
        <v>837</v>
      </c>
      <c r="C22" s="14">
        <v>1021</v>
      </c>
      <c r="D22" s="26">
        <f t="shared" si="0"/>
        <v>63.052636909445049</v>
      </c>
      <c r="E22" s="14">
        <v>247</v>
      </c>
      <c r="F22" s="14">
        <f t="shared" si="1"/>
        <v>83.503213352400465</v>
      </c>
      <c r="G22" s="14">
        <v>1268</v>
      </c>
      <c r="H22" s="14">
        <f t="shared" si="2"/>
        <v>66.211367781694648</v>
      </c>
    </row>
    <row r="23" spans="1:8" ht="33.75" x14ac:dyDescent="0.2">
      <c r="A23" s="10">
        <v>150</v>
      </c>
      <c r="B23" s="11" t="s">
        <v>838</v>
      </c>
      <c r="C23" s="14">
        <v>101</v>
      </c>
      <c r="D23" s="26">
        <f t="shared" si="0"/>
        <v>6.2373323485347205</v>
      </c>
      <c r="E23" s="14">
        <v>79</v>
      </c>
      <c r="F23" s="14">
        <f t="shared" si="1"/>
        <v>26.707505485180715</v>
      </c>
      <c r="G23" s="14">
        <v>180</v>
      </c>
      <c r="H23" s="14">
        <f t="shared" si="2"/>
        <v>9.3990900636475043</v>
      </c>
    </row>
    <row r="24" spans="1:8" ht="33.75" x14ac:dyDescent="0.2">
      <c r="A24" s="10">
        <v>160</v>
      </c>
      <c r="B24" s="11" t="s">
        <v>839</v>
      </c>
      <c r="C24" s="14">
        <v>7732</v>
      </c>
      <c r="D24" s="26">
        <f t="shared" si="0"/>
        <v>477.49558137495507</v>
      </c>
      <c r="E24" s="14">
        <v>953</v>
      </c>
      <c r="F24" s="14">
        <f t="shared" si="1"/>
        <v>322.18041427059774</v>
      </c>
      <c r="G24" s="14">
        <v>8685</v>
      </c>
      <c r="H24" s="14">
        <f t="shared" si="2"/>
        <v>453.5060955709921</v>
      </c>
    </row>
    <row r="25" spans="1:8" ht="22.5" x14ac:dyDescent="0.2">
      <c r="A25" s="10">
        <v>170</v>
      </c>
      <c r="B25" s="11" t="s">
        <v>840</v>
      </c>
      <c r="C25" s="14">
        <v>34</v>
      </c>
      <c r="D25" s="26">
        <f t="shared" si="0"/>
        <v>2.0996960381205994</v>
      </c>
      <c r="E25" s="14">
        <v>1</v>
      </c>
      <c r="F25" s="14">
        <f t="shared" si="1"/>
        <v>0.33806968968583184</v>
      </c>
      <c r="G25" s="14">
        <v>35</v>
      </c>
      <c r="H25" s="14">
        <f t="shared" si="2"/>
        <v>1.827600845709237</v>
      </c>
    </row>
    <row r="26" spans="1:8" ht="22.5" x14ac:dyDescent="0.2">
      <c r="A26" s="10">
        <v>180</v>
      </c>
      <c r="B26" s="11" t="s">
        <v>841</v>
      </c>
      <c r="C26" s="14">
        <v>115</v>
      </c>
      <c r="D26" s="26">
        <f t="shared" si="0"/>
        <v>7.1019130701137909</v>
      </c>
      <c r="E26" s="14">
        <v>3</v>
      </c>
      <c r="F26" s="14">
        <f t="shared" si="1"/>
        <v>1.0142090690574954</v>
      </c>
      <c r="G26" s="14">
        <v>118</v>
      </c>
      <c r="H26" s="14">
        <f t="shared" si="2"/>
        <v>6.1616257083911421</v>
      </c>
    </row>
    <row r="27" spans="1:8" x14ac:dyDescent="0.2">
      <c r="A27" s="10">
        <v>190</v>
      </c>
      <c r="B27" s="11" t="s">
        <v>842</v>
      </c>
      <c r="C27" s="14">
        <v>6357</v>
      </c>
      <c r="D27" s="26">
        <f t="shared" si="0"/>
        <v>392.58140336272498</v>
      </c>
      <c r="E27" s="14">
        <v>226</v>
      </c>
      <c r="F27" s="14">
        <f t="shared" si="1"/>
        <v>76.403749868997991</v>
      </c>
      <c r="G27" s="14">
        <v>6583</v>
      </c>
      <c r="H27" s="14">
        <f t="shared" si="2"/>
        <v>343.74561049439734</v>
      </c>
    </row>
    <row r="28" spans="1:8" ht="22.5" x14ac:dyDescent="0.2">
      <c r="A28" s="10">
        <v>200</v>
      </c>
      <c r="B28" s="11" t="s">
        <v>843</v>
      </c>
      <c r="C28" s="14">
        <v>8371</v>
      </c>
      <c r="D28" s="26">
        <f t="shared" si="0"/>
        <v>516.95751573845689</v>
      </c>
      <c r="E28" s="14">
        <v>40</v>
      </c>
      <c r="F28" s="14">
        <f t="shared" si="1"/>
        <v>13.522787587433273</v>
      </c>
      <c r="G28" s="14">
        <v>8411</v>
      </c>
      <c r="H28" s="14">
        <f t="shared" si="2"/>
        <v>439.19859180743981</v>
      </c>
    </row>
    <row r="29" spans="1:8" ht="22.5" x14ac:dyDescent="0.2">
      <c r="A29" s="10">
        <v>210</v>
      </c>
      <c r="B29" s="11" t="s">
        <v>844</v>
      </c>
      <c r="C29" s="14">
        <v>9382</v>
      </c>
      <c r="D29" s="26">
        <f t="shared" si="0"/>
        <v>579.39259498963122</v>
      </c>
      <c r="E29" s="14">
        <v>2622</v>
      </c>
      <c r="F29" s="14">
        <f t="shared" si="1"/>
        <v>886.41872635625111</v>
      </c>
      <c r="G29" s="14">
        <v>12004</v>
      </c>
      <c r="H29" s="14">
        <f t="shared" si="2"/>
        <v>626.81487291124802</v>
      </c>
    </row>
    <row r="30" spans="1:8" ht="33.75" x14ac:dyDescent="0.2">
      <c r="A30" s="10">
        <v>220</v>
      </c>
      <c r="B30" s="11" t="s">
        <v>845</v>
      </c>
      <c r="C30" s="14">
        <v>619</v>
      </c>
      <c r="D30" s="26">
        <f t="shared" si="0"/>
        <v>38.226819046960323</v>
      </c>
      <c r="E30" s="14">
        <v>30</v>
      </c>
      <c r="F30" s="14">
        <f t="shared" si="1"/>
        <v>10.142090690574955</v>
      </c>
      <c r="G30" s="14">
        <v>649</v>
      </c>
      <c r="H30" s="14">
        <f t="shared" si="2"/>
        <v>33.888941396151282</v>
      </c>
    </row>
    <row r="31" spans="1:8" ht="33.75" x14ac:dyDescent="0.2">
      <c r="A31" s="10">
        <v>230</v>
      </c>
      <c r="B31" s="11" t="s">
        <v>846</v>
      </c>
      <c r="C31" s="14">
        <v>861</v>
      </c>
      <c r="D31" s="26">
        <f t="shared" si="0"/>
        <v>53.171714377112821</v>
      </c>
      <c r="E31" s="14">
        <v>4</v>
      </c>
      <c r="F31" s="14">
        <f t="shared" si="1"/>
        <v>1.3522787587433274</v>
      </c>
      <c r="G31" s="14">
        <v>865</v>
      </c>
      <c r="H31" s="14">
        <f t="shared" si="2"/>
        <v>45.167849472528289</v>
      </c>
    </row>
    <row r="32" spans="1:8" ht="22.5" x14ac:dyDescent="0.2">
      <c r="A32" s="10">
        <v>240</v>
      </c>
      <c r="B32" s="11" t="s">
        <v>847</v>
      </c>
      <c r="C32" s="14">
        <v>104</v>
      </c>
      <c r="D32" s="26">
        <f t="shared" si="0"/>
        <v>6.42259964601595</v>
      </c>
      <c r="E32" s="14">
        <v>248</v>
      </c>
      <c r="F32" s="14">
        <f t="shared" si="1"/>
        <v>83.841283042086289</v>
      </c>
      <c r="G32" s="14">
        <v>352</v>
      </c>
      <c r="H32" s="14">
        <f t="shared" si="2"/>
        <v>18.3804427911329</v>
      </c>
    </row>
    <row r="33" spans="1:8" ht="22.5" x14ac:dyDescent="0.2">
      <c r="A33" s="10">
        <v>250</v>
      </c>
      <c r="B33" s="11" t="s">
        <v>848</v>
      </c>
      <c r="C33" s="14">
        <v>8426</v>
      </c>
      <c r="D33" s="26">
        <f t="shared" si="0"/>
        <v>520.35408285894607</v>
      </c>
      <c r="E33" s="14">
        <v>848</v>
      </c>
      <c r="F33" s="14">
        <f t="shared" si="1"/>
        <v>286.68309685358543</v>
      </c>
      <c r="G33" s="14">
        <v>9274</v>
      </c>
      <c r="H33" s="14">
        <f t="shared" si="2"/>
        <v>484.26200694592757</v>
      </c>
    </row>
    <row r="34" spans="1:8" ht="22.5" x14ac:dyDescent="0.2">
      <c r="A34" s="10">
        <v>260</v>
      </c>
      <c r="B34" s="11" t="s">
        <v>849</v>
      </c>
      <c r="C34" s="14">
        <v>2362</v>
      </c>
      <c r="D34" s="26">
        <f t="shared" si="0"/>
        <v>145.86711888355455</v>
      </c>
      <c r="E34" s="14">
        <v>1141</v>
      </c>
      <c r="F34" s="14">
        <f t="shared" si="1"/>
        <v>385.73751593153412</v>
      </c>
      <c r="G34" s="14">
        <v>3503</v>
      </c>
      <c r="H34" s="14">
        <f t="shared" si="2"/>
        <v>182.9167360719845</v>
      </c>
    </row>
    <row r="35" spans="1:8" ht="22.5" x14ac:dyDescent="0.2">
      <c r="A35" s="10">
        <v>270</v>
      </c>
      <c r="B35" s="11" t="s">
        <v>850</v>
      </c>
      <c r="C35" s="14">
        <v>910</v>
      </c>
      <c r="D35" s="26">
        <f t="shared" si="0"/>
        <v>56.197746902639565</v>
      </c>
      <c r="E35" s="14">
        <v>884</v>
      </c>
      <c r="F35" s="14">
        <f t="shared" si="1"/>
        <v>298.85360568227537</v>
      </c>
      <c r="G35" s="14">
        <v>1794</v>
      </c>
      <c r="H35" s="14">
        <f t="shared" si="2"/>
        <v>93.677597634353461</v>
      </c>
    </row>
    <row r="36" spans="1:8" ht="22.5" x14ac:dyDescent="0.2">
      <c r="A36" s="10">
        <v>280</v>
      </c>
      <c r="B36" s="11" t="s">
        <v>851</v>
      </c>
      <c r="C36" s="14">
        <v>58597</v>
      </c>
      <c r="D36" s="26">
        <f t="shared" si="0"/>
        <v>3618.7026101691986</v>
      </c>
      <c r="E36" s="14">
        <v>1014</v>
      </c>
      <c r="F36" s="14">
        <f t="shared" si="1"/>
        <v>342.80266534143351</v>
      </c>
      <c r="G36" s="14">
        <v>59611</v>
      </c>
      <c r="H36" s="14">
        <f t="shared" si="2"/>
        <v>3112.7175432449521</v>
      </c>
    </row>
    <row r="37" spans="1:8" ht="22.5" x14ac:dyDescent="0.2">
      <c r="A37" s="10">
        <v>290</v>
      </c>
      <c r="B37" s="11" t="s">
        <v>852</v>
      </c>
      <c r="C37" s="14">
        <v>5</v>
      </c>
      <c r="D37" s="26">
        <f t="shared" si="0"/>
        <v>0.30877882913538224</v>
      </c>
      <c r="E37" s="14">
        <v>2</v>
      </c>
      <c r="F37" s="14">
        <f t="shared" si="1"/>
        <v>0.67613937937166368</v>
      </c>
      <c r="G37" s="14">
        <v>7</v>
      </c>
      <c r="H37" s="14">
        <f t="shared" si="2"/>
        <v>0.36552016914184743</v>
      </c>
    </row>
    <row r="38" spans="1:8" ht="22.5" x14ac:dyDescent="0.2">
      <c r="A38" s="10">
        <v>300</v>
      </c>
      <c r="B38" s="11" t="s">
        <v>853</v>
      </c>
      <c r="C38" s="14">
        <v>624</v>
      </c>
      <c r="D38" s="26">
        <f t="shared" si="0"/>
        <v>38.5355978760957</v>
      </c>
      <c r="E38" s="14">
        <v>3</v>
      </c>
      <c r="F38" s="14">
        <f t="shared" si="1"/>
        <v>1.0142090690574954</v>
      </c>
      <c r="G38" s="14">
        <v>627</v>
      </c>
      <c r="H38" s="14">
        <f t="shared" si="2"/>
        <v>32.740163721705478</v>
      </c>
    </row>
    <row r="39" spans="1:8" ht="45" x14ac:dyDescent="0.2">
      <c r="A39" s="10">
        <v>310</v>
      </c>
      <c r="B39" s="11" t="s">
        <v>854</v>
      </c>
      <c r="C39" s="14">
        <v>3811</v>
      </c>
      <c r="D39" s="26">
        <f t="shared" si="0"/>
        <v>235.35122356698832</v>
      </c>
      <c r="E39" s="14">
        <v>57</v>
      </c>
      <c r="F39" s="14">
        <f t="shared" si="1"/>
        <v>19.269972312092413</v>
      </c>
      <c r="G39" s="14">
        <v>3868</v>
      </c>
      <c r="H39" s="14">
        <f t="shared" si="2"/>
        <v>201.97600203438083</v>
      </c>
    </row>
    <row r="40" spans="1:8" x14ac:dyDescent="0.2">
      <c r="A40" s="10">
        <v>320</v>
      </c>
      <c r="B40" s="11" t="s">
        <v>855</v>
      </c>
      <c r="C40" s="14">
        <v>32012</v>
      </c>
      <c r="D40" s="26">
        <f t="shared" si="0"/>
        <v>1976.9255756563712</v>
      </c>
      <c r="E40" s="14"/>
      <c r="F40" s="14">
        <f t="shared" si="1"/>
        <v>0</v>
      </c>
      <c r="G40" s="14">
        <v>32012</v>
      </c>
      <c r="H40" s="14">
        <f t="shared" si="2"/>
        <v>1671.5759506526886</v>
      </c>
    </row>
    <row r="41" spans="1:8" x14ac:dyDescent="0.2">
      <c r="A41" s="10">
        <v>330</v>
      </c>
      <c r="B41" s="11" t="s">
        <v>856</v>
      </c>
      <c r="C41" s="14">
        <v>9606</v>
      </c>
      <c r="D41" s="26">
        <f t="shared" si="0"/>
        <v>593.22588653489629</v>
      </c>
      <c r="E41" s="14"/>
      <c r="F41" s="14">
        <f t="shared" si="1"/>
        <v>0</v>
      </c>
      <c r="G41" s="14">
        <v>9606</v>
      </c>
      <c r="H41" s="14">
        <f t="shared" si="2"/>
        <v>501.59810639665517</v>
      </c>
    </row>
    <row r="42" spans="1:8" x14ac:dyDescent="0.2">
      <c r="A42" s="10">
        <v>340</v>
      </c>
      <c r="B42" s="11" t="s">
        <v>857</v>
      </c>
      <c r="C42" s="14">
        <v>2201</v>
      </c>
      <c r="D42" s="26">
        <f t="shared" si="0"/>
        <v>135.92444058539525</v>
      </c>
      <c r="E42" s="14"/>
      <c r="F42" s="14">
        <f t="shared" si="1"/>
        <v>0</v>
      </c>
      <c r="G42" s="14">
        <v>2201</v>
      </c>
      <c r="H42" s="14">
        <f t="shared" si="2"/>
        <v>114.92998461160087</v>
      </c>
    </row>
    <row r="43" spans="1:8" ht="22.5" x14ac:dyDescent="0.2">
      <c r="A43" s="10">
        <v>350</v>
      </c>
      <c r="B43" s="11" t="s">
        <v>858</v>
      </c>
      <c r="C43" s="14">
        <v>10</v>
      </c>
      <c r="D43" s="26">
        <f t="shared" si="0"/>
        <v>0.61755765827076448</v>
      </c>
      <c r="E43" s="14"/>
      <c r="F43" s="14">
        <f t="shared" si="1"/>
        <v>0</v>
      </c>
      <c r="G43" s="14">
        <v>10</v>
      </c>
      <c r="H43" s="14">
        <f t="shared" si="2"/>
        <v>0.52217167020263922</v>
      </c>
    </row>
    <row r="44" spans="1:8" ht="22.5" x14ac:dyDescent="0.2">
      <c r="A44" s="10">
        <v>360</v>
      </c>
      <c r="B44" s="11" t="s">
        <v>859</v>
      </c>
      <c r="C44" s="14">
        <v>14870</v>
      </c>
      <c r="D44" s="26">
        <f t="shared" si="0"/>
        <v>918.30823784862673</v>
      </c>
      <c r="E44" s="14">
        <v>3</v>
      </c>
      <c r="F44" s="14">
        <f t="shared" si="1"/>
        <v>1.0142090690574954</v>
      </c>
      <c r="G44" s="14">
        <v>14873</v>
      </c>
      <c r="H44" s="14">
        <f t="shared" si="2"/>
        <v>776.62592509238527</v>
      </c>
    </row>
    <row r="45" spans="1:8" ht="33.75" x14ac:dyDescent="0.2">
      <c r="A45" s="10">
        <v>370</v>
      </c>
      <c r="B45" s="11" t="s">
        <v>860</v>
      </c>
      <c r="C45" s="14">
        <v>1031</v>
      </c>
      <c r="D45" s="26">
        <f t="shared" si="0"/>
        <v>63.670194567715818</v>
      </c>
      <c r="E45" s="14">
        <v>1</v>
      </c>
      <c r="F45" s="14">
        <f t="shared" si="1"/>
        <v>0.33806968968583184</v>
      </c>
      <c r="G45" s="14">
        <v>1032</v>
      </c>
      <c r="H45" s="14">
        <f t="shared" si="2"/>
        <v>53.888116364912364</v>
      </c>
    </row>
    <row r="46" spans="1:8" x14ac:dyDescent="0.2">
      <c r="A46" s="10">
        <v>380</v>
      </c>
      <c r="B46" s="11" t="s">
        <v>861</v>
      </c>
      <c r="C46" s="14">
        <v>4943</v>
      </c>
      <c r="D46" s="26">
        <f t="shared" si="0"/>
        <v>305.25875048323888</v>
      </c>
      <c r="E46" s="14">
        <v>1</v>
      </c>
      <c r="F46" s="14">
        <f t="shared" si="1"/>
        <v>0.33806968968583184</v>
      </c>
      <c r="G46" s="14">
        <v>4944</v>
      </c>
      <c r="H46" s="14">
        <f t="shared" si="2"/>
        <v>258.1616737481848</v>
      </c>
    </row>
    <row r="47" spans="1:8" ht="33.75" x14ac:dyDescent="0.2">
      <c r="A47" s="10">
        <v>390</v>
      </c>
      <c r="B47" s="11" t="s">
        <v>862</v>
      </c>
      <c r="C47" s="14">
        <v>22</v>
      </c>
      <c r="D47" s="26">
        <f t="shared" si="0"/>
        <v>1.3586268481956818</v>
      </c>
      <c r="E47" s="14"/>
      <c r="F47" s="14">
        <f t="shared" si="1"/>
        <v>0</v>
      </c>
      <c r="G47" s="14">
        <v>22</v>
      </c>
      <c r="H47" s="14">
        <f t="shared" si="2"/>
        <v>1.1487776744458063</v>
      </c>
    </row>
    <row r="48" spans="1:8" ht="22.5" x14ac:dyDescent="0.2">
      <c r="A48" s="10">
        <v>400</v>
      </c>
      <c r="B48" s="11" t="s">
        <v>863</v>
      </c>
      <c r="C48" s="14">
        <v>24088</v>
      </c>
      <c r="D48" s="26">
        <f t="shared" si="0"/>
        <v>1487.5728872426173</v>
      </c>
      <c r="E48" s="14">
        <v>24235</v>
      </c>
      <c r="F48" s="14">
        <f t="shared" si="1"/>
        <v>8193.1189295361346</v>
      </c>
      <c r="G48" s="14">
        <v>48323</v>
      </c>
      <c r="H48" s="14">
        <f t="shared" si="2"/>
        <v>2523.290161920213</v>
      </c>
    </row>
    <row r="49" spans="1:8" x14ac:dyDescent="0.2">
      <c r="A49" s="10">
        <v>410</v>
      </c>
      <c r="B49" s="11" t="s">
        <v>864</v>
      </c>
      <c r="C49" s="14">
        <v>5989</v>
      </c>
      <c r="D49" s="26">
        <f t="shared" si="0"/>
        <v>369.85528153836083</v>
      </c>
      <c r="E49" s="14">
        <v>3124</v>
      </c>
      <c r="F49" s="14">
        <f t="shared" si="1"/>
        <v>1056.1297105785386</v>
      </c>
      <c r="G49" s="14">
        <v>9113</v>
      </c>
      <c r="H49" s="14">
        <f t="shared" si="2"/>
        <v>475.85504305566508</v>
      </c>
    </row>
    <row r="50" spans="1:8" ht="22.5" x14ac:dyDescent="0.2">
      <c r="A50" s="10">
        <v>420</v>
      </c>
      <c r="B50" s="11" t="s">
        <v>865</v>
      </c>
      <c r="C50" s="14">
        <v>1504</v>
      </c>
      <c r="D50" s="26">
        <f t="shared" si="0"/>
        <v>92.880671803922979</v>
      </c>
      <c r="E50" s="14">
        <v>2</v>
      </c>
      <c r="F50" s="14">
        <f t="shared" si="1"/>
        <v>0.67613937937166368</v>
      </c>
      <c r="G50" s="14">
        <v>1506</v>
      </c>
      <c r="H50" s="14">
        <f t="shared" si="2"/>
        <v>78.639053532517451</v>
      </c>
    </row>
    <row r="51" spans="1:8" ht="22.5" x14ac:dyDescent="0.2">
      <c r="A51" s="10">
        <v>430</v>
      </c>
      <c r="B51" s="11" t="s">
        <v>866</v>
      </c>
      <c r="C51" s="14">
        <v>1454</v>
      </c>
      <c r="D51" s="26">
        <f t="shared" si="0"/>
        <v>89.792883512569148</v>
      </c>
      <c r="E51" s="14"/>
      <c r="F51" s="14">
        <f t="shared" si="1"/>
        <v>0</v>
      </c>
      <c r="G51" s="14">
        <v>1454</v>
      </c>
      <c r="H51" s="14">
        <f t="shared" si="2"/>
        <v>75.92376084746374</v>
      </c>
    </row>
    <row r="52" spans="1:8" x14ac:dyDescent="0.2">
      <c r="A52" s="10">
        <v>440</v>
      </c>
      <c r="B52" s="11" t="s">
        <v>867</v>
      </c>
      <c r="C52" s="14">
        <v>1071</v>
      </c>
      <c r="D52" s="26">
        <f t="shared" si="0"/>
        <v>66.140425200798873</v>
      </c>
      <c r="E52" s="14">
        <v>242</v>
      </c>
      <c r="F52" s="14">
        <f t="shared" si="1"/>
        <v>81.812864903971303</v>
      </c>
      <c r="G52" s="14">
        <v>1313</v>
      </c>
      <c r="H52" s="14">
        <f t="shared" si="2"/>
        <v>68.561140297606528</v>
      </c>
    </row>
    <row r="53" spans="1:8" x14ac:dyDescent="0.2">
      <c r="A53" s="10">
        <v>450</v>
      </c>
      <c r="B53" s="11" t="s">
        <v>868</v>
      </c>
      <c r="C53" s="14">
        <v>43</v>
      </c>
      <c r="D53" s="26">
        <f t="shared" si="0"/>
        <v>2.655497930564287</v>
      </c>
      <c r="E53" s="14"/>
      <c r="F53" s="14">
        <f t="shared" si="1"/>
        <v>0</v>
      </c>
      <c r="G53" s="14">
        <v>43</v>
      </c>
      <c r="H53" s="14">
        <f t="shared" si="2"/>
        <v>2.2453381818713485</v>
      </c>
    </row>
    <row r="54" spans="1:8" ht="22.5" x14ac:dyDescent="0.2">
      <c r="A54" s="10">
        <v>460</v>
      </c>
      <c r="B54" s="11" t="s">
        <v>869</v>
      </c>
      <c r="C54" s="14">
        <v>26642</v>
      </c>
      <c r="D54" s="26">
        <f t="shared" si="0"/>
        <v>1645.2971131649706</v>
      </c>
      <c r="E54" s="14">
        <v>5524</v>
      </c>
      <c r="F54" s="14">
        <f t="shared" si="1"/>
        <v>1867.496965824535</v>
      </c>
      <c r="G54" s="14">
        <v>32166</v>
      </c>
      <c r="H54" s="14">
        <f t="shared" si="2"/>
        <v>1679.617394373809</v>
      </c>
    </row>
    <row r="55" spans="1:8" ht="33.75" x14ac:dyDescent="0.2">
      <c r="A55" s="10">
        <v>470</v>
      </c>
      <c r="B55" s="11" t="s">
        <v>870</v>
      </c>
      <c r="C55" s="14">
        <v>520</v>
      </c>
      <c r="D55" s="26">
        <f t="shared" si="0"/>
        <v>32.112998230079754</v>
      </c>
      <c r="E55" s="14">
        <v>62</v>
      </c>
      <c r="F55" s="14">
        <f t="shared" si="1"/>
        <v>20.960320760521572</v>
      </c>
      <c r="G55" s="14">
        <v>582</v>
      </c>
      <c r="H55" s="14">
        <f t="shared" si="2"/>
        <v>30.390391205793598</v>
      </c>
    </row>
    <row r="56" spans="1:8" ht="22.5" x14ac:dyDescent="0.2">
      <c r="A56" s="10">
        <v>480</v>
      </c>
      <c r="B56" s="11" t="s">
        <v>871</v>
      </c>
      <c r="C56" s="14">
        <v>62</v>
      </c>
      <c r="D56" s="26">
        <f t="shared" si="0"/>
        <v>3.8288574812787397</v>
      </c>
      <c r="E56" s="14">
        <v>8</v>
      </c>
      <c r="F56" s="14">
        <f t="shared" si="1"/>
        <v>2.7045575174866547</v>
      </c>
      <c r="G56" s="14">
        <v>70</v>
      </c>
      <c r="H56" s="14">
        <f t="shared" si="2"/>
        <v>3.655201691418474</v>
      </c>
    </row>
    <row r="57" spans="1:8" ht="22.5" x14ac:dyDescent="0.2">
      <c r="A57" s="10">
        <v>490</v>
      </c>
      <c r="B57" s="11" t="s">
        <v>872</v>
      </c>
      <c r="C57" s="14">
        <v>2454</v>
      </c>
      <c r="D57" s="26">
        <f t="shared" si="0"/>
        <v>151.54864933964561</v>
      </c>
      <c r="E57" s="14">
        <v>35</v>
      </c>
      <c r="F57" s="14">
        <f t="shared" si="1"/>
        <v>11.832439139004114</v>
      </c>
      <c r="G57" s="14">
        <v>2489</v>
      </c>
      <c r="H57" s="14">
        <f t="shared" si="2"/>
        <v>129.96852871343688</v>
      </c>
    </row>
    <row r="58" spans="1:8" ht="33.75" x14ac:dyDescent="0.2">
      <c r="A58" s="10">
        <v>500</v>
      </c>
      <c r="B58" s="11" t="s">
        <v>873</v>
      </c>
      <c r="C58" s="14">
        <v>306</v>
      </c>
      <c r="D58" s="26">
        <f t="shared" si="0"/>
        <v>18.897264343085393</v>
      </c>
      <c r="E58" s="14">
        <v>3</v>
      </c>
      <c r="F58" s="14">
        <f t="shared" si="1"/>
        <v>1.0142090690574954</v>
      </c>
      <c r="G58" s="14">
        <v>309</v>
      </c>
      <c r="H58" s="14">
        <f t="shared" si="2"/>
        <v>16.13510460926155</v>
      </c>
    </row>
    <row r="59" spans="1:8" x14ac:dyDescent="0.2">
      <c r="A59" s="10">
        <v>510</v>
      </c>
      <c r="B59" s="11" t="s">
        <v>874</v>
      </c>
      <c r="C59" s="14">
        <v>1667</v>
      </c>
      <c r="D59" s="26">
        <f t="shared" si="0"/>
        <v>102.94686163373643</v>
      </c>
      <c r="E59" s="14">
        <v>883</v>
      </c>
      <c r="F59" s="14">
        <f t="shared" si="1"/>
        <v>298.51553599258949</v>
      </c>
      <c r="G59" s="14">
        <v>2550</v>
      </c>
      <c r="H59" s="14">
        <f t="shared" si="2"/>
        <v>133.15377590167299</v>
      </c>
    </row>
    <row r="60" spans="1:8" ht="33.75" x14ac:dyDescent="0.2">
      <c r="A60" s="10">
        <v>520</v>
      </c>
      <c r="B60" s="11" t="s">
        <v>875</v>
      </c>
      <c r="C60" s="14">
        <v>267</v>
      </c>
      <c r="D60" s="26">
        <f t="shared" si="0"/>
        <v>16.48878947582941</v>
      </c>
      <c r="E60" s="14">
        <v>231</v>
      </c>
      <c r="F60" s="14">
        <f t="shared" si="1"/>
        <v>78.094098317427154</v>
      </c>
      <c r="G60" s="14">
        <v>498</v>
      </c>
      <c r="H60" s="14">
        <f t="shared" si="2"/>
        <v>26.004149176091431</v>
      </c>
    </row>
    <row r="61" spans="1:8" x14ac:dyDescent="0.2">
      <c r="A61" s="10">
        <v>530</v>
      </c>
      <c r="B61" s="11" t="s">
        <v>876</v>
      </c>
      <c r="C61" s="14"/>
      <c r="D61" s="26">
        <f t="shared" si="0"/>
        <v>0</v>
      </c>
      <c r="E61" s="14">
        <v>31</v>
      </c>
      <c r="F61" s="14">
        <f t="shared" si="1"/>
        <v>10.480160380260786</v>
      </c>
      <c r="G61" s="14">
        <v>31</v>
      </c>
      <c r="H61" s="14">
        <f t="shared" si="2"/>
        <v>1.6187321776281813</v>
      </c>
    </row>
    <row r="62" spans="1:8" x14ac:dyDescent="0.2">
      <c r="A62" s="10">
        <v>540</v>
      </c>
      <c r="B62" s="11" t="s">
        <v>877</v>
      </c>
      <c r="C62" s="14">
        <v>1674</v>
      </c>
      <c r="D62" s="26">
        <f t="shared" si="0"/>
        <v>103.37915199452597</v>
      </c>
      <c r="E62" s="14">
        <v>850</v>
      </c>
      <c r="F62" s="14">
        <f t="shared" si="1"/>
        <v>287.35923623295707</v>
      </c>
      <c r="G62" s="14">
        <v>2524</v>
      </c>
      <c r="H62" s="14">
        <f t="shared" si="2"/>
        <v>131.79612955914612</v>
      </c>
    </row>
    <row r="63" spans="1:8" x14ac:dyDescent="0.2">
      <c r="A63" s="10">
        <v>550</v>
      </c>
      <c r="B63" s="11" t="s">
        <v>878</v>
      </c>
      <c r="C63" s="14">
        <v>3530</v>
      </c>
      <c r="D63" s="26">
        <f t="shared" si="0"/>
        <v>217.99785336957984</v>
      </c>
      <c r="E63" s="14">
        <v>340</v>
      </c>
      <c r="F63" s="14">
        <f t="shared" si="1"/>
        <v>114.94369449318282</v>
      </c>
      <c r="G63" s="14">
        <v>3870</v>
      </c>
      <c r="H63" s="14">
        <f t="shared" si="2"/>
        <v>202.08043636842135</v>
      </c>
    </row>
    <row r="64" spans="1:8" ht="45" x14ac:dyDescent="0.2">
      <c r="A64" s="10">
        <v>560</v>
      </c>
      <c r="B64" s="11" t="s">
        <v>879</v>
      </c>
      <c r="C64" s="14">
        <v>839</v>
      </c>
      <c r="D64" s="26">
        <f t="shared" si="0"/>
        <v>51.813087528917137</v>
      </c>
      <c r="E64" s="14">
        <v>20</v>
      </c>
      <c r="F64" s="14">
        <f t="shared" si="1"/>
        <v>6.7613937937166364</v>
      </c>
      <c r="G64" s="14">
        <v>859</v>
      </c>
      <c r="H64" s="14">
        <f t="shared" si="2"/>
        <v>44.854546470406703</v>
      </c>
    </row>
    <row r="65" spans="1:8" x14ac:dyDescent="0.2">
      <c r="A65" s="10">
        <v>570</v>
      </c>
      <c r="B65" s="11" t="s">
        <v>880</v>
      </c>
      <c r="C65" s="14">
        <v>74</v>
      </c>
      <c r="D65" s="26">
        <f t="shared" si="0"/>
        <v>4.5699266712036568</v>
      </c>
      <c r="E65" s="14">
        <v>2</v>
      </c>
      <c r="F65" s="14">
        <f t="shared" si="1"/>
        <v>0.67613937937166368</v>
      </c>
      <c r="G65" s="14">
        <v>76</v>
      </c>
      <c r="H65" s="14">
        <f t="shared" si="2"/>
        <v>3.9685046935400576</v>
      </c>
    </row>
    <row r="66" spans="1:8" ht="22.5" x14ac:dyDescent="0.2">
      <c r="A66" s="10">
        <v>580</v>
      </c>
      <c r="B66" s="11" t="s">
        <v>881</v>
      </c>
      <c r="C66" s="14">
        <v>135</v>
      </c>
      <c r="D66" s="26">
        <f t="shared" si="0"/>
        <v>8.3370283866553194</v>
      </c>
      <c r="E66" s="14">
        <v>9</v>
      </c>
      <c r="F66" s="14">
        <f t="shared" si="1"/>
        <v>3.0426272071724867</v>
      </c>
      <c r="G66" s="14">
        <v>144</v>
      </c>
      <c r="H66" s="14">
        <f t="shared" si="2"/>
        <v>7.519272050918004</v>
      </c>
    </row>
    <row r="67" spans="1:8" ht="22.5" x14ac:dyDescent="0.2">
      <c r="A67" s="10">
        <v>590</v>
      </c>
      <c r="B67" s="11" t="s">
        <v>882</v>
      </c>
      <c r="C67" s="14">
        <v>149</v>
      </c>
      <c r="D67" s="26">
        <f t="shared" si="0"/>
        <v>9.2016091082343898</v>
      </c>
      <c r="E67" s="14">
        <v>161</v>
      </c>
      <c r="F67" s="14">
        <f t="shared" si="1"/>
        <v>54.429220039418922</v>
      </c>
      <c r="G67" s="14">
        <v>310</v>
      </c>
      <c r="H67" s="14">
        <f t="shared" si="2"/>
        <v>16.187321776281813</v>
      </c>
    </row>
    <row r="68" spans="1:8" ht="22.5" x14ac:dyDescent="0.2">
      <c r="A68" s="10">
        <v>600</v>
      </c>
      <c r="B68" s="11" t="s">
        <v>883</v>
      </c>
      <c r="C68" s="14">
        <v>1736</v>
      </c>
      <c r="D68" s="26">
        <f t="shared" si="0"/>
        <v>107.20800947580472</v>
      </c>
      <c r="E68" s="14"/>
      <c r="F68" s="14">
        <f t="shared" si="1"/>
        <v>0</v>
      </c>
      <c r="G68" s="14">
        <v>1736</v>
      </c>
      <c r="H68" s="14">
        <f t="shared" si="2"/>
        <v>90.649001947178164</v>
      </c>
    </row>
    <row r="69" spans="1:8" ht="33.75" x14ac:dyDescent="0.2">
      <c r="A69" s="10">
        <v>610</v>
      </c>
      <c r="B69" s="11" t="s">
        <v>884</v>
      </c>
      <c r="C69" s="14">
        <v>4419</v>
      </c>
      <c r="D69" s="26">
        <f t="shared" si="0"/>
        <v>272.89872918985083</v>
      </c>
      <c r="E69" s="14">
        <v>85</v>
      </c>
      <c r="F69" s="14">
        <f t="shared" si="1"/>
        <v>28.735923623295704</v>
      </c>
      <c r="G69" s="14">
        <v>4504</v>
      </c>
      <c r="H69" s="14">
        <f t="shared" si="2"/>
        <v>235.18612025926868</v>
      </c>
    </row>
    <row r="70" spans="1:8" ht="22.5" x14ac:dyDescent="0.2">
      <c r="A70" s="10">
        <v>620</v>
      </c>
      <c r="B70" s="11" t="s">
        <v>885</v>
      </c>
      <c r="C70" s="14">
        <v>1732</v>
      </c>
      <c r="D70" s="26">
        <f t="shared" si="0"/>
        <v>106.9609864124964</v>
      </c>
      <c r="E70" s="14">
        <v>3</v>
      </c>
      <c r="F70" s="14">
        <f t="shared" si="1"/>
        <v>1.0142090690574954</v>
      </c>
      <c r="G70" s="14">
        <v>1735</v>
      </c>
      <c r="H70" s="14">
        <f t="shared" si="2"/>
        <v>90.59678478015789</v>
      </c>
    </row>
    <row r="71" spans="1:8" ht="22.5" x14ac:dyDescent="0.2">
      <c r="A71" s="10">
        <v>630</v>
      </c>
      <c r="B71" s="11" t="s">
        <v>886</v>
      </c>
      <c r="C71" s="14">
        <v>4834</v>
      </c>
      <c r="D71" s="26">
        <f t="shared" si="0"/>
        <v>298.52737200808753</v>
      </c>
      <c r="E71" s="14">
        <v>15</v>
      </c>
      <c r="F71" s="14">
        <f t="shared" si="1"/>
        <v>5.0710453452874775</v>
      </c>
      <c r="G71" s="14">
        <v>4849</v>
      </c>
      <c r="H71" s="14">
        <f t="shared" si="2"/>
        <v>253.20104288125972</v>
      </c>
    </row>
    <row r="72" spans="1:8" ht="22.5" x14ac:dyDescent="0.2">
      <c r="A72" s="10">
        <v>640</v>
      </c>
      <c r="B72" s="11" t="s">
        <v>887</v>
      </c>
      <c r="C72" s="14">
        <v>1371</v>
      </c>
      <c r="D72" s="26">
        <f t="shared" si="0"/>
        <v>84.667154948921805</v>
      </c>
      <c r="E72" s="14">
        <v>1</v>
      </c>
      <c r="F72" s="14">
        <f t="shared" si="1"/>
        <v>0.33806968968583184</v>
      </c>
      <c r="G72" s="14">
        <v>1372</v>
      </c>
      <c r="H72" s="14">
        <f t="shared" si="2"/>
        <v>71.641953151802099</v>
      </c>
    </row>
    <row r="73" spans="1:8" x14ac:dyDescent="0.2">
      <c r="A73" s="10">
        <v>650</v>
      </c>
      <c r="B73" s="11" t="s">
        <v>888</v>
      </c>
      <c r="C73" s="14">
        <v>3</v>
      </c>
      <c r="D73" s="26">
        <f t="shared" si="0"/>
        <v>0.18526729748122933</v>
      </c>
      <c r="E73" s="14">
        <v>5</v>
      </c>
      <c r="F73" s="14">
        <f t="shared" si="1"/>
        <v>1.6903484484291591</v>
      </c>
      <c r="G73" s="14">
        <v>8</v>
      </c>
      <c r="H73" s="14">
        <f t="shared" si="2"/>
        <v>0.41773733616211134</v>
      </c>
    </row>
    <row r="74" spans="1:8" ht="22.5" x14ac:dyDescent="0.2">
      <c r="A74" s="10">
        <v>660</v>
      </c>
      <c r="B74" s="11" t="s">
        <v>889</v>
      </c>
      <c r="C74" s="14">
        <v>6580</v>
      </c>
      <c r="D74" s="26">
        <f t="shared" ref="D74:D96" si="3">C74*100000/1619282</f>
        <v>406.352939142163</v>
      </c>
      <c r="E74" s="14">
        <v>1997</v>
      </c>
      <c r="F74" s="14">
        <f t="shared" ref="F74:F96" si="4">E74*100000/295797</f>
        <v>675.12517030260619</v>
      </c>
      <c r="G74" s="14">
        <v>8577</v>
      </c>
      <c r="H74" s="14">
        <f t="shared" ref="H74:H96" si="5">G74*100000/1915079</f>
        <v>447.86664153280361</v>
      </c>
    </row>
    <row r="75" spans="1:8" ht="33.75" x14ac:dyDescent="0.2">
      <c r="A75" s="10">
        <v>670</v>
      </c>
      <c r="B75" s="11" t="s">
        <v>890</v>
      </c>
      <c r="C75" s="14">
        <v>17355</v>
      </c>
      <c r="D75" s="26">
        <f t="shared" si="3"/>
        <v>1071.7713159289117</v>
      </c>
      <c r="E75" s="14">
        <v>626</v>
      </c>
      <c r="F75" s="14">
        <f t="shared" si="4"/>
        <v>211.63162574333074</v>
      </c>
      <c r="G75" s="14">
        <v>17981</v>
      </c>
      <c r="H75" s="14">
        <f t="shared" si="5"/>
        <v>938.91688019136552</v>
      </c>
    </row>
    <row r="76" spans="1:8" ht="33.75" x14ac:dyDescent="0.2">
      <c r="A76" s="10">
        <v>680</v>
      </c>
      <c r="B76" s="11" t="s">
        <v>891</v>
      </c>
      <c r="C76" s="14">
        <v>719</v>
      </c>
      <c r="D76" s="26">
        <f t="shared" si="3"/>
        <v>44.402395629667964</v>
      </c>
      <c r="E76" s="14">
        <v>284</v>
      </c>
      <c r="F76" s="14">
        <f t="shared" si="4"/>
        <v>96.011791870776236</v>
      </c>
      <c r="G76" s="14">
        <v>1003</v>
      </c>
      <c r="H76" s="14">
        <f t="shared" si="5"/>
        <v>52.373818521324708</v>
      </c>
    </row>
    <row r="77" spans="1:8" ht="22.5" x14ac:dyDescent="0.2">
      <c r="A77" s="10">
        <v>690</v>
      </c>
      <c r="B77" s="11" t="s">
        <v>892</v>
      </c>
      <c r="C77" s="14">
        <v>383</v>
      </c>
      <c r="D77" s="26">
        <f t="shared" si="3"/>
        <v>23.652458311770278</v>
      </c>
      <c r="E77" s="14">
        <v>10</v>
      </c>
      <c r="F77" s="14">
        <f t="shared" si="4"/>
        <v>3.3806968968583182</v>
      </c>
      <c r="G77" s="14">
        <v>393</v>
      </c>
      <c r="H77" s="14">
        <f t="shared" si="5"/>
        <v>20.52134663896372</v>
      </c>
    </row>
    <row r="78" spans="1:8" x14ac:dyDescent="0.2">
      <c r="A78" s="10">
        <v>700</v>
      </c>
      <c r="B78" s="11" t="s">
        <v>893</v>
      </c>
      <c r="C78" s="14">
        <v>230</v>
      </c>
      <c r="D78" s="26">
        <f t="shared" si="3"/>
        <v>14.203826140227582</v>
      </c>
      <c r="E78" s="14">
        <v>6</v>
      </c>
      <c r="F78" s="14">
        <f t="shared" si="4"/>
        <v>2.0284181381149908</v>
      </c>
      <c r="G78" s="14">
        <v>236</v>
      </c>
      <c r="H78" s="14">
        <f t="shared" si="5"/>
        <v>12.323251416782284</v>
      </c>
    </row>
    <row r="79" spans="1:8" ht="22.5" x14ac:dyDescent="0.2">
      <c r="A79" s="10">
        <v>710</v>
      </c>
      <c r="B79" s="11" t="s">
        <v>894</v>
      </c>
      <c r="C79" s="14">
        <v>7770</v>
      </c>
      <c r="D79" s="26">
        <f t="shared" si="3"/>
        <v>479.84230047638397</v>
      </c>
      <c r="E79" s="14">
        <v>15</v>
      </c>
      <c r="F79" s="14">
        <f t="shared" si="4"/>
        <v>5.0710453452874775</v>
      </c>
      <c r="G79" s="14">
        <v>7785</v>
      </c>
      <c r="H79" s="14">
        <f t="shared" si="5"/>
        <v>406.51064525275461</v>
      </c>
    </row>
    <row r="80" spans="1:8" ht="22.5" x14ac:dyDescent="0.2">
      <c r="A80" s="10">
        <v>720</v>
      </c>
      <c r="B80" s="11" t="s">
        <v>895</v>
      </c>
      <c r="C80" s="14">
        <v>23884</v>
      </c>
      <c r="D80" s="26">
        <f t="shared" si="3"/>
        <v>1474.9747110138937</v>
      </c>
      <c r="E80" s="14">
        <v>2019</v>
      </c>
      <c r="F80" s="14">
        <f t="shared" si="4"/>
        <v>682.56270347569443</v>
      </c>
      <c r="G80" s="14">
        <v>25903</v>
      </c>
      <c r="H80" s="14">
        <f t="shared" si="5"/>
        <v>1352.5812773258963</v>
      </c>
    </row>
    <row r="81" spans="1:8" ht="22.5" x14ac:dyDescent="0.2">
      <c r="A81" s="10">
        <v>730</v>
      </c>
      <c r="B81" s="11" t="s">
        <v>896</v>
      </c>
      <c r="C81" s="14">
        <v>6</v>
      </c>
      <c r="D81" s="26">
        <f t="shared" si="3"/>
        <v>0.37053459496245866</v>
      </c>
      <c r="E81" s="14">
        <v>15</v>
      </c>
      <c r="F81" s="14">
        <f t="shared" si="4"/>
        <v>5.0710453452874775</v>
      </c>
      <c r="G81" s="14">
        <v>21</v>
      </c>
      <c r="H81" s="14">
        <f t="shared" si="5"/>
        <v>1.0965605074255422</v>
      </c>
    </row>
    <row r="82" spans="1:8" ht="22.5" x14ac:dyDescent="0.2">
      <c r="A82" s="10">
        <v>740</v>
      </c>
      <c r="B82" s="11" t="s">
        <v>897</v>
      </c>
      <c r="C82" s="14">
        <v>304</v>
      </c>
      <c r="D82" s="26">
        <f t="shared" si="3"/>
        <v>18.77375281143124</v>
      </c>
      <c r="E82" s="14">
        <v>14</v>
      </c>
      <c r="F82" s="14">
        <f t="shared" si="4"/>
        <v>4.7329756556016456</v>
      </c>
      <c r="G82" s="14">
        <v>318</v>
      </c>
      <c r="H82" s="14">
        <f t="shared" si="5"/>
        <v>16.605059112443925</v>
      </c>
    </row>
    <row r="83" spans="1:8" x14ac:dyDescent="0.2">
      <c r="A83" s="10">
        <v>750</v>
      </c>
      <c r="B83" s="11" t="s">
        <v>898</v>
      </c>
      <c r="C83" s="14">
        <v>1968</v>
      </c>
      <c r="D83" s="26">
        <f t="shared" si="3"/>
        <v>121.53534714768644</v>
      </c>
      <c r="E83" s="14">
        <v>341</v>
      </c>
      <c r="F83" s="14">
        <f t="shared" si="4"/>
        <v>115.28176418286866</v>
      </c>
      <c r="G83" s="14">
        <v>2309</v>
      </c>
      <c r="H83" s="14">
        <f t="shared" si="5"/>
        <v>120.56943864978938</v>
      </c>
    </row>
    <row r="84" spans="1:8" ht="22.5" x14ac:dyDescent="0.2">
      <c r="A84" s="10">
        <v>760</v>
      </c>
      <c r="B84" s="11" t="s">
        <v>899</v>
      </c>
      <c r="C84" s="14">
        <v>1190</v>
      </c>
      <c r="D84" s="26">
        <f t="shared" si="3"/>
        <v>73.489361334220973</v>
      </c>
      <c r="E84" s="14">
        <v>89</v>
      </c>
      <c r="F84" s="14">
        <f t="shared" si="4"/>
        <v>30.088202382039032</v>
      </c>
      <c r="G84" s="14">
        <v>1279</v>
      </c>
      <c r="H84" s="14">
        <f t="shared" si="5"/>
        <v>66.785756618917546</v>
      </c>
    </row>
    <row r="85" spans="1:8" x14ac:dyDescent="0.2">
      <c r="A85" s="10">
        <v>770</v>
      </c>
      <c r="B85" s="11" t="s">
        <v>900</v>
      </c>
      <c r="C85" s="14">
        <v>4041</v>
      </c>
      <c r="D85" s="26">
        <f t="shared" si="3"/>
        <v>249.55504970721591</v>
      </c>
      <c r="E85" s="14">
        <v>17</v>
      </c>
      <c r="F85" s="14">
        <f t="shared" si="4"/>
        <v>5.7471847246591414</v>
      </c>
      <c r="G85" s="14">
        <v>4058</v>
      </c>
      <c r="H85" s="14">
        <f t="shared" si="5"/>
        <v>211.89726376823097</v>
      </c>
    </row>
    <row r="86" spans="1:8" ht="22.5" x14ac:dyDescent="0.2">
      <c r="A86" s="10">
        <v>780</v>
      </c>
      <c r="B86" s="11" t="s">
        <v>901</v>
      </c>
      <c r="C86" s="14">
        <v>1570</v>
      </c>
      <c r="D86" s="26">
        <f t="shared" si="3"/>
        <v>96.956552348510016</v>
      </c>
      <c r="E86" s="14">
        <v>1</v>
      </c>
      <c r="F86" s="14">
        <f t="shared" si="4"/>
        <v>0.33806968968583184</v>
      </c>
      <c r="G86" s="14">
        <v>1571</v>
      </c>
      <c r="H86" s="14">
        <f t="shared" si="5"/>
        <v>82.033169388834608</v>
      </c>
    </row>
    <row r="87" spans="1:8" ht="22.5" x14ac:dyDescent="0.2">
      <c r="A87" s="10">
        <v>790</v>
      </c>
      <c r="B87" s="11" t="s">
        <v>902</v>
      </c>
      <c r="C87" s="14">
        <v>27225</v>
      </c>
      <c r="D87" s="26">
        <f t="shared" si="3"/>
        <v>1681.3007246421562</v>
      </c>
      <c r="E87" s="14">
        <v>406</v>
      </c>
      <c r="F87" s="14">
        <f t="shared" si="4"/>
        <v>137.25629401244774</v>
      </c>
      <c r="G87" s="14">
        <v>27631</v>
      </c>
      <c r="H87" s="14">
        <f t="shared" si="5"/>
        <v>1442.8125419369123</v>
      </c>
    </row>
    <row r="88" spans="1:8" ht="22.5" x14ac:dyDescent="0.2">
      <c r="A88" s="10">
        <v>800</v>
      </c>
      <c r="B88" s="11" t="s">
        <v>903</v>
      </c>
      <c r="C88" s="14"/>
      <c r="D88" s="26">
        <f t="shared" si="3"/>
        <v>0</v>
      </c>
      <c r="E88" s="14">
        <v>2376</v>
      </c>
      <c r="F88" s="14">
        <f t="shared" si="4"/>
        <v>803.25358269353649</v>
      </c>
      <c r="G88" s="14">
        <v>2376</v>
      </c>
      <c r="H88" s="14">
        <f t="shared" si="5"/>
        <v>124.06798884014707</v>
      </c>
    </row>
    <row r="89" spans="1:8" ht="33.75" x14ac:dyDescent="0.2">
      <c r="A89" s="10">
        <v>810</v>
      </c>
      <c r="B89" s="11" t="s">
        <v>904</v>
      </c>
      <c r="C89" s="14">
        <v>768</v>
      </c>
      <c r="D89" s="26">
        <f t="shared" si="3"/>
        <v>47.428428155194709</v>
      </c>
      <c r="E89" s="14">
        <v>916</v>
      </c>
      <c r="F89" s="14">
        <f t="shared" si="4"/>
        <v>309.67183575222197</v>
      </c>
      <c r="G89" s="14">
        <v>1684</v>
      </c>
      <c r="H89" s="14">
        <f t="shared" si="5"/>
        <v>87.933709262124438</v>
      </c>
    </row>
    <row r="90" spans="1:8" ht="56.25" x14ac:dyDescent="0.2">
      <c r="A90" s="10">
        <v>820</v>
      </c>
      <c r="B90" s="11" t="s">
        <v>905</v>
      </c>
      <c r="C90" s="14">
        <v>9</v>
      </c>
      <c r="D90" s="26">
        <f t="shared" si="3"/>
        <v>0.55580189244368805</v>
      </c>
      <c r="E90" s="14"/>
      <c r="F90" s="14">
        <f t="shared" si="4"/>
        <v>0</v>
      </c>
      <c r="G90" s="14">
        <v>9</v>
      </c>
      <c r="H90" s="14">
        <f t="shared" si="5"/>
        <v>0.46995450318237525</v>
      </c>
    </row>
    <row r="91" spans="1:8" ht="33.75" x14ac:dyDescent="0.2">
      <c r="A91" s="10">
        <v>830</v>
      </c>
      <c r="B91" s="11" t="s">
        <v>906</v>
      </c>
      <c r="C91" s="14">
        <v>24011</v>
      </c>
      <c r="D91" s="26">
        <f t="shared" si="3"/>
        <v>1482.8176932739325</v>
      </c>
      <c r="E91" s="14">
        <v>4621</v>
      </c>
      <c r="F91" s="14">
        <f t="shared" si="4"/>
        <v>1562.220036038229</v>
      </c>
      <c r="G91" s="14">
        <v>28632</v>
      </c>
      <c r="H91" s="14">
        <f t="shared" si="5"/>
        <v>1495.0819261241963</v>
      </c>
    </row>
    <row r="92" spans="1:8" ht="45" x14ac:dyDescent="0.2">
      <c r="A92" s="10">
        <v>840</v>
      </c>
      <c r="B92" s="11" t="s">
        <v>907</v>
      </c>
      <c r="C92" s="14">
        <v>1562</v>
      </c>
      <c r="D92" s="26">
        <f t="shared" si="3"/>
        <v>96.462506221893406</v>
      </c>
      <c r="E92" s="14">
        <v>141</v>
      </c>
      <c r="F92" s="14">
        <f t="shared" si="4"/>
        <v>47.667826245702287</v>
      </c>
      <c r="G92" s="14">
        <v>1703</v>
      </c>
      <c r="H92" s="14">
        <f t="shared" si="5"/>
        <v>88.925835435509455</v>
      </c>
    </row>
    <row r="93" spans="1:8" x14ac:dyDescent="0.2">
      <c r="A93" s="10">
        <v>850</v>
      </c>
      <c r="B93" s="11" t="s">
        <v>908</v>
      </c>
      <c r="C93" s="14">
        <v>2030</v>
      </c>
      <c r="D93" s="26">
        <f t="shared" si="3"/>
        <v>125.36420462896518</v>
      </c>
      <c r="E93" s="14">
        <v>403</v>
      </c>
      <c r="F93" s="14">
        <f t="shared" si="4"/>
        <v>136.24208494339024</v>
      </c>
      <c r="G93" s="14">
        <v>2433</v>
      </c>
      <c r="H93" s="14">
        <f t="shared" si="5"/>
        <v>127.0443673603021</v>
      </c>
    </row>
    <row r="94" spans="1:8" ht="33.75" x14ac:dyDescent="0.2">
      <c r="A94" s="10">
        <v>860</v>
      </c>
      <c r="B94" s="11" t="s">
        <v>909</v>
      </c>
      <c r="C94" s="14">
        <v>328</v>
      </c>
      <c r="D94" s="26">
        <f t="shared" si="3"/>
        <v>20.255891191281073</v>
      </c>
      <c r="E94" s="14">
        <v>10</v>
      </c>
      <c r="F94" s="14">
        <f t="shared" si="4"/>
        <v>3.3806968968583182</v>
      </c>
      <c r="G94" s="14">
        <v>338</v>
      </c>
      <c r="H94" s="14">
        <f t="shared" si="5"/>
        <v>17.649402452849202</v>
      </c>
    </row>
    <row r="95" spans="1:8" x14ac:dyDescent="0.2">
      <c r="A95" s="10">
        <v>870</v>
      </c>
      <c r="B95" s="11" t="s">
        <v>910</v>
      </c>
      <c r="C95" s="14">
        <v>694</v>
      </c>
      <c r="D95" s="26">
        <f t="shared" si="3"/>
        <v>42.858501483991056</v>
      </c>
      <c r="E95" s="14">
        <v>161</v>
      </c>
      <c r="F95" s="14">
        <f t="shared" si="4"/>
        <v>54.429220039418922</v>
      </c>
      <c r="G95" s="14">
        <v>855</v>
      </c>
      <c r="H95" s="14">
        <f t="shared" si="5"/>
        <v>44.64567780232565</v>
      </c>
    </row>
    <row r="96" spans="1:8" ht="22.5" x14ac:dyDescent="0.2">
      <c r="A96" s="10">
        <v>880</v>
      </c>
      <c r="B96" s="11" t="s">
        <v>911</v>
      </c>
      <c r="C96" s="14">
        <v>272</v>
      </c>
      <c r="D96" s="26">
        <f t="shared" si="3"/>
        <v>16.797568304964795</v>
      </c>
      <c r="E96" s="14">
        <v>149</v>
      </c>
      <c r="F96" s="14">
        <f t="shared" si="4"/>
        <v>50.372383763188942</v>
      </c>
      <c r="G96" s="14">
        <v>421</v>
      </c>
      <c r="H96" s="14">
        <f t="shared" si="5"/>
        <v>21.98342731553111</v>
      </c>
    </row>
    <row r="97" spans="3:8" x14ac:dyDescent="0.2">
      <c r="C97" s="13"/>
      <c r="D97" s="13"/>
      <c r="E97" s="13"/>
      <c r="F97" s="13"/>
      <c r="G97" s="13"/>
      <c r="H97" s="13"/>
    </row>
  </sheetData>
  <pageMargins left="0.6" right="0.6" top="0.6" bottom="0.6" header="0.2" footer="0.2"/>
  <pageSetup paperSize="9" scale="76" fitToHeight="0" pageOrder="overThenDown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workbookViewId="0">
      <selection activeCell="L2" sqref="L2"/>
    </sheetView>
  </sheetViews>
  <sheetFormatPr defaultRowHeight="11.25" x14ac:dyDescent="0.2"/>
  <cols>
    <col min="1" max="1" width="5" style="7" customWidth="1"/>
    <col min="2" max="2" width="22.140625" style="7" customWidth="1"/>
    <col min="3" max="9" width="9.28515625" style="7" customWidth="1"/>
    <col min="10" max="16384" width="9.140625" style="7"/>
  </cols>
  <sheetData>
    <row r="1" spans="1:9" x14ac:dyDescent="0.2">
      <c r="A1" s="7" t="s">
        <v>1142</v>
      </c>
    </row>
    <row r="2" spans="1:9" x14ac:dyDescent="0.2">
      <c r="A2" s="7" t="s">
        <v>1</v>
      </c>
    </row>
    <row r="3" spans="1:9" x14ac:dyDescent="0.2">
      <c r="A3" s="7" t="s">
        <v>1143</v>
      </c>
    </row>
    <row r="4" spans="1:9" x14ac:dyDescent="0.2">
      <c r="A4" s="7" t="s">
        <v>1144</v>
      </c>
    </row>
    <row r="5" spans="1:9" x14ac:dyDescent="0.2">
      <c r="A5" s="7" t="s">
        <v>4</v>
      </c>
    </row>
    <row r="6" spans="1:9" x14ac:dyDescent="0.2">
      <c r="A6" s="7" t="s">
        <v>5</v>
      </c>
    </row>
    <row r="7" spans="1:9" x14ac:dyDescent="0.2">
      <c r="A7" s="7" t="s">
        <v>6</v>
      </c>
    </row>
    <row r="8" spans="1:9" ht="15" customHeight="1" x14ac:dyDescent="0.2">
      <c r="A8" s="30" t="s">
        <v>7</v>
      </c>
      <c r="B8" s="30" t="s">
        <v>9</v>
      </c>
      <c r="C8" s="30" t="s">
        <v>394</v>
      </c>
      <c r="D8" s="29"/>
      <c r="E8" s="29"/>
      <c r="F8" s="30" t="s">
        <v>395</v>
      </c>
      <c r="G8" s="29"/>
      <c r="H8" s="30" t="s">
        <v>396</v>
      </c>
      <c r="I8" s="29"/>
    </row>
    <row r="9" spans="1:9" ht="45" customHeight="1" x14ac:dyDescent="0.2">
      <c r="A9" s="29"/>
      <c r="B9" s="29"/>
      <c r="C9" s="9" t="s">
        <v>1145</v>
      </c>
      <c r="D9" s="9" t="s">
        <v>1146</v>
      </c>
      <c r="E9" s="9" t="s">
        <v>1147</v>
      </c>
      <c r="F9" s="9" t="s">
        <v>1148</v>
      </c>
      <c r="G9" s="9" t="s">
        <v>1149</v>
      </c>
      <c r="H9" s="9" t="s">
        <v>1150</v>
      </c>
      <c r="I9" s="9" t="s">
        <v>1151</v>
      </c>
    </row>
    <row r="10" spans="1:9" x14ac:dyDescent="0.2">
      <c r="A10" s="9" t="s">
        <v>8</v>
      </c>
      <c r="B10" s="9" t="s">
        <v>10</v>
      </c>
      <c r="C10" s="9">
        <v>1</v>
      </c>
      <c r="D10" s="9">
        <v>2</v>
      </c>
      <c r="E10" s="9">
        <v>3</v>
      </c>
      <c r="F10" s="9">
        <v>4</v>
      </c>
      <c r="G10" s="9">
        <v>5</v>
      </c>
      <c r="H10" s="9">
        <v>6</v>
      </c>
      <c r="I10" s="9">
        <v>7</v>
      </c>
    </row>
    <row r="11" spans="1:9" x14ac:dyDescent="0.2">
      <c r="A11" s="10">
        <v>10</v>
      </c>
      <c r="B11" s="16"/>
      <c r="C11" s="14">
        <v>9.6</v>
      </c>
      <c r="D11" s="14">
        <v>4.5999999999999996</v>
      </c>
      <c r="E11" s="14">
        <v>1.2</v>
      </c>
      <c r="F11" s="14">
        <v>27.4</v>
      </c>
      <c r="G11" s="14">
        <v>27.4</v>
      </c>
      <c r="H11" s="14">
        <v>20.100000000000001</v>
      </c>
      <c r="I11" s="14">
        <v>79.900000000000006</v>
      </c>
    </row>
    <row r="12" spans="1:9" x14ac:dyDescent="0.2">
      <c r="C12" s="13"/>
      <c r="D12" s="13"/>
      <c r="E12" s="13"/>
      <c r="F12" s="13"/>
      <c r="G12" s="13"/>
      <c r="H12" s="13"/>
      <c r="I12" s="13"/>
    </row>
  </sheetData>
  <mergeCells count="5">
    <mergeCell ref="A8:A9"/>
    <mergeCell ref="B8:B9"/>
    <mergeCell ref="C8:E8"/>
    <mergeCell ref="F8:G8"/>
    <mergeCell ref="H8:I8"/>
  </mergeCells>
  <pageMargins left="0.6" right="0.6" top="0.6" bottom="0.6" header="0.2" footer="0.2"/>
  <pageSetup paperSize="9" scale="75" fitToHeight="0" pageOrder="overThenDown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workbookViewId="0">
      <selection activeCell="I2" sqref="I2"/>
    </sheetView>
  </sheetViews>
  <sheetFormatPr defaultRowHeight="11.25" x14ac:dyDescent="0.2"/>
  <cols>
    <col min="1" max="1" width="5" style="7" customWidth="1"/>
    <col min="2" max="2" width="36.7109375" style="7" customWidth="1"/>
    <col min="3" max="6" width="9.28515625" style="7" customWidth="1"/>
    <col min="7" max="16384" width="9.140625" style="7"/>
  </cols>
  <sheetData>
    <row r="1" spans="1:6" x14ac:dyDescent="0.2">
      <c r="A1" s="7" t="s">
        <v>1159</v>
      </c>
    </row>
    <row r="2" spans="1:6" x14ac:dyDescent="0.2">
      <c r="A2" s="7" t="s">
        <v>1</v>
      </c>
    </row>
    <row r="3" spans="1:6" x14ac:dyDescent="0.2">
      <c r="A3" s="7" t="s">
        <v>1160</v>
      </c>
    </row>
    <row r="4" spans="1:6" x14ac:dyDescent="0.2">
      <c r="A4" s="7" t="s">
        <v>914</v>
      </c>
    </row>
    <row r="5" spans="1:6" x14ac:dyDescent="0.2">
      <c r="A5" s="7" t="s">
        <v>4</v>
      </c>
    </row>
    <row r="6" spans="1:6" x14ac:dyDescent="0.2">
      <c r="A6" s="7" t="s">
        <v>5</v>
      </c>
    </row>
    <row r="7" spans="1:6" x14ac:dyDescent="0.2">
      <c r="A7" s="7" t="s">
        <v>6</v>
      </c>
    </row>
    <row r="8" spans="1:6" ht="90" x14ac:dyDescent="0.2">
      <c r="A8" s="9" t="s">
        <v>7</v>
      </c>
      <c r="B8" s="9" t="s">
        <v>9</v>
      </c>
      <c r="C8" s="9" t="s">
        <v>1161</v>
      </c>
      <c r="D8" s="9" t="s">
        <v>1162</v>
      </c>
      <c r="E8" s="9" t="s">
        <v>913</v>
      </c>
      <c r="F8" s="9" t="s">
        <v>1163</v>
      </c>
    </row>
    <row r="9" spans="1:6" x14ac:dyDescent="0.2">
      <c r="A9" s="9" t="s">
        <v>8</v>
      </c>
      <c r="B9" s="9" t="s">
        <v>10</v>
      </c>
      <c r="C9" s="9">
        <v>1</v>
      </c>
      <c r="D9" s="9">
        <v>2</v>
      </c>
      <c r="E9" s="9">
        <v>3</v>
      </c>
      <c r="F9" s="9">
        <v>4</v>
      </c>
    </row>
    <row r="10" spans="1:6" x14ac:dyDescent="0.2">
      <c r="A10" s="10">
        <v>10</v>
      </c>
      <c r="B10" s="11" t="s">
        <v>248</v>
      </c>
      <c r="C10" s="12">
        <v>86411</v>
      </c>
      <c r="D10" s="12">
        <f>C10*10000/1915079</f>
        <v>451.21376193880252</v>
      </c>
      <c r="E10" s="12">
        <v>585</v>
      </c>
      <c r="F10" s="12">
        <v>0.68</v>
      </c>
    </row>
    <row r="11" spans="1:6" x14ac:dyDescent="0.2">
      <c r="A11" s="10">
        <v>11</v>
      </c>
      <c r="B11" s="11" t="s">
        <v>1152</v>
      </c>
      <c r="C11" s="12">
        <v>86161</v>
      </c>
      <c r="D11" s="12">
        <f t="shared" ref="D11:D74" si="0">C11*10000/1915079</f>
        <v>449.9083327632959</v>
      </c>
      <c r="E11" s="12">
        <v>585</v>
      </c>
      <c r="F11" s="12">
        <v>0.68</v>
      </c>
    </row>
    <row r="12" spans="1:6" x14ac:dyDescent="0.2">
      <c r="A12" s="10">
        <v>20</v>
      </c>
      <c r="B12" s="11" t="s">
        <v>249</v>
      </c>
      <c r="C12" s="12">
        <v>259</v>
      </c>
      <c r="D12" s="12">
        <f t="shared" si="0"/>
        <v>1.3524246258248354</v>
      </c>
      <c r="E12" s="12">
        <v>52</v>
      </c>
      <c r="F12" s="12">
        <v>20.079999999999998</v>
      </c>
    </row>
    <row r="13" spans="1:6" x14ac:dyDescent="0.2">
      <c r="A13" s="10">
        <v>30</v>
      </c>
      <c r="B13" s="11" t="s">
        <v>250</v>
      </c>
      <c r="C13" s="12">
        <v>211</v>
      </c>
      <c r="D13" s="12">
        <f t="shared" si="0"/>
        <v>1.1017822241275685</v>
      </c>
      <c r="E13" s="12">
        <v>52</v>
      </c>
      <c r="F13" s="12">
        <v>24.64</v>
      </c>
    </row>
    <row r="14" spans="1:6" x14ac:dyDescent="0.2">
      <c r="A14" s="10">
        <v>40</v>
      </c>
      <c r="B14" s="11" t="s">
        <v>251</v>
      </c>
      <c r="C14" s="12">
        <v>15</v>
      </c>
      <c r="D14" s="12">
        <f t="shared" si="0"/>
        <v>7.832575053039588E-2</v>
      </c>
      <c r="E14" s="12"/>
      <c r="F14" s="12"/>
    </row>
    <row r="15" spans="1:6" x14ac:dyDescent="0.2">
      <c r="A15" s="10">
        <v>50</v>
      </c>
      <c r="B15" s="11" t="s">
        <v>252</v>
      </c>
      <c r="C15" s="12">
        <v>33</v>
      </c>
      <c r="D15" s="12">
        <f t="shared" si="0"/>
        <v>0.17231665116687092</v>
      </c>
      <c r="E15" s="12">
        <v>1</v>
      </c>
      <c r="F15" s="12">
        <v>3.03</v>
      </c>
    </row>
    <row r="16" spans="1:6" x14ac:dyDescent="0.2">
      <c r="A16" s="10">
        <v>60</v>
      </c>
      <c r="B16" s="11" t="s">
        <v>253</v>
      </c>
      <c r="C16" s="12">
        <v>31</v>
      </c>
      <c r="D16" s="12">
        <f t="shared" si="0"/>
        <v>0.16187321776281813</v>
      </c>
      <c r="E16" s="12"/>
      <c r="F16" s="12"/>
    </row>
    <row r="17" spans="1:6" x14ac:dyDescent="0.2">
      <c r="A17" s="10">
        <v>61</v>
      </c>
      <c r="B17" s="11" t="s">
        <v>254</v>
      </c>
      <c r="C17" s="12"/>
      <c r="D17" s="12">
        <f t="shared" si="0"/>
        <v>0</v>
      </c>
      <c r="E17" s="12"/>
      <c r="F17" s="12"/>
    </row>
    <row r="18" spans="1:6" x14ac:dyDescent="0.2">
      <c r="A18" s="10">
        <v>62</v>
      </c>
      <c r="B18" s="11" t="s">
        <v>255</v>
      </c>
      <c r="C18" s="12">
        <v>2</v>
      </c>
      <c r="D18" s="12">
        <f t="shared" si="0"/>
        <v>1.0443433404052783E-2</v>
      </c>
      <c r="E18" s="12">
        <v>1</v>
      </c>
      <c r="F18" s="12">
        <v>50</v>
      </c>
    </row>
    <row r="19" spans="1:6" x14ac:dyDescent="0.2">
      <c r="A19" s="10">
        <v>70</v>
      </c>
      <c r="B19" s="11" t="s">
        <v>256</v>
      </c>
      <c r="C19" s="12">
        <v>5202</v>
      </c>
      <c r="D19" s="12">
        <f t="shared" si="0"/>
        <v>27.16337028394129</v>
      </c>
      <c r="E19" s="12">
        <v>1</v>
      </c>
      <c r="F19" s="12">
        <v>0.02</v>
      </c>
    </row>
    <row r="20" spans="1:6" x14ac:dyDescent="0.2">
      <c r="A20" s="10">
        <v>80</v>
      </c>
      <c r="B20" s="11" t="s">
        <v>1153</v>
      </c>
      <c r="C20" s="12">
        <v>4816</v>
      </c>
      <c r="D20" s="12">
        <f t="shared" si="0"/>
        <v>25.147787636959102</v>
      </c>
      <c r="E20" s="12"/>
      <c r="F20" s="12"/>
    </row>
    <row r="21" spans="1:6" x14ac:dyDescent="0.2">
      <c r="A21" s="10">
        <v>90</v>
      </c>
      <c r="B21" s="11" t="s">
        <v>257</v>
      </c>
      <c r="C21" s="12">
        <v>251</v>
      </c>
      <c r="D21" s="12">
        <f t="shared" si="0"/>
        <v>1.3106508922086242</v>
      </c>
      <c r="E21" s="12"/>
      <c r="F21" s="12"/>
    </row>
    <row r="22" spans="1:6" x14ac:dyDescent="0.2">
      <c r="A22" s="10">
        <v>100</v>
      </c>
      <c r="B22" s="11" t="s">
        <v>258</v>
      </c>
      <c r="C22" s="12">
        <v>27</v>
      </c>
      <c r="D22" s="12">
        <f t="shared" si="0"/>
        <v>0.14098635095471257</v>
      </c>
      <c r="E22" s="12"/>
      <c r="F22" s="12"/>
    </row>
    <row r="23" spans="1:6" x14ac:dyDescent="0.2">
      <c r="A23" s="10">
        <v>110</v>
      </c>
      <c r="B23" s="11" t="s">
        <v>259</v>
      </c>
      <c r="C23" s="12">
        <v>3106</v>
      </c>
      <c r="D23" s="12">
        <f t="shared" si="0"/>
        <v>16.218652076493971</v>
      </c>
      <c r="E23" s="12"/>
      <c r="F23" s="12"/>
    </row>
    <row r="24" spans="1:6" ht="22.5" x14ac:dyDescent="0.2">
      <c r="A24" s="10">
        <v>111</v>
      </c>
      <c r="B24" s="11" t="s">
        <v>260</v>
      </c>
      <c r="C24" s="12">
        <v>3008</v>
      </c>
      <c r="D24" s="12">
        <f t="shared" si="0"/>
        <v>15.706923839695387</v>
      </c>
      <c r="E24" s="12"/>
      <c r="F24" s="12"/>
    </row>
    <row r="25" spans="1:6" x14ac:dyDescent="0.2">
      <c r="A25" s="10">
        <v>112</v>
      </c>
      <c r="B25" s="11" t="s">
        <v>261</v>
      </c>
      <c r="C25" s="12">
        <v>21</v>
      </c>
      <c r="D25" s="12">
        <f t="shared" si="0"/>
        <v>0.10965605074255422</v>
      </c>
      <c r="E25" s="12"/>
      <c r="F25" s="12"/>
    </row>
    <row r="26" spans="1:6" x14ac:dyDescent="0.2">
      <c r="A26" s="10">
        <v>113</v>
      </c>
      <c r="B26" s="11" t="s">
        <v>262</v>
      </c>
      <c r="C26" s="12">
        <v>5</v>
      </c>
      <c r="D26" s="12">
        <f t="shared" si="0"/>
        <v>2.6108583510131959E-2</v>
      </c>
      <c r="E26" s="12"/>
      <c r="F26" s="12"/>
    </row>
    <row r="27" spans="1:6" x14ac:dyDescent="0.2">
      <c r="A27" s="10">
        <v>120</v>
      </c>
      <c r="B27" s="11" t="s">
        <v>263</v>
      </c>
      <c r="C27" s="12">
        <v>8096</v>
      </c>
      <c r="D27" s="12">
        <f t="shared" si="0"/>
        <v>42.275018419605665</v>
      </c>
      <c r="E27" s="12">
        <v>2</v>
      </c>
      <c r="F27" s="12">
        <v>0.02</v>
      </c>
    </row>
    <row r="28" spans="1:6" x14ac:dyDescent="0.2">
      <c r="A28" s="10">
        <v>130</v>
      </c>
      <c r="B28" s="11" t="s">
        <v>265</v>
      </c>
      <c r="C28" s="12">
        <v>1507</v>
      </c>
      <c r="D28" s="12">
        <f t="shared" si="0"/>
        <v>7.8691270699537723</v>
      </c>
      <c r="E28" s="12"/>
      <c r="F28" s="12"/>
    </row>
    <row r="29" spans="1:6" x14ac:dyDescent="0.2">
      <c r="A29" s="10">
        <v>140</v>
      </c>
      <c r="B29" s="11" t="s">
        <v>1154</v>
      </c>
      <c r="C29" s="12">
        <v>1013</v>
      </c>
      <c r="D29" s="12">
        <f t="shared" si="0"/>
        <v>5.2895990191527344</v>
      </c>
      <c r="E29" s="12"/>
      <c r="F29" s="12"/>
    </row>
    <row r="30" spans="1:6" x14ac:dyDescent="0.2">
      <c r="A30" s="10">
        <v>150</v>
      </c>
      <c r="B30" s="11" t="s">
        <v>1155</v>
      </c>
      <c r="C30" s="12">
        <v>19</v>
      </c>
      <c r="D30" s="12">
        <f t="shared" si="0"/>
        <v>9.9212617338501438E-2</v>
      </c>
      <c r="E30" s="12"/>
      <c r="F30" s="12"/>
    </row>
    <row r="31" spans="1:6" x14ac:dyDescent="0.2">
      <c r="A31" s="10">
        <v>160</v>
      </c>
      <c r="B31" s="11" t="s">
        <v>266</v>
      </c>
      <c r="C31" s="12">
        <v>542</v>
      </c>
      <c r="D31" s="12">
        <f t="shared" si="0"/>
        <v>2.8301704524983045</v>
      </c>
      <c r="E31" s="12">
        <v>15</v>
      </c>
      <c r="F31" s="12">
        <v>2.77</v>
      </c>
    </row>
    <row r="32" spans="1:6" x14ac:dyDescent="0.2">
      <c r="A32" s="10">
        <v>170</v>
      </c>
      <c r="B32" s="11" t="s">
        <v>267</v>
      </c>
      <c r="C32" s="12">
        <v>9</v>
      </c>
      <c r="D32" s="12">
        <f t="shared" si="0"/>
        <v>4.6995450318237528E-2</v>
      </c>
      <c r="E32" s="12"/>
      <c r="F32" s="12"/>
    </row>
    <row r="33" spans="1:6" x14ac:dyDescent="0.2">
      <c r="A33" s="10">
        <v>180</v>
      </c>
      <c r="B33" s="11" t="s">
        <v>268</v>
      </c>
      <c r="C33" s="12">
        <v>19</v>
      </c>
      <c r="D33" s="12">
        <f t="shared" si="0"/>
        <v>9.9212617338501438E-2</v>
      </c>
      <c r="E33" s="12"/>
      <c r="F33" s="12"/>
    </row>
    <row r="34" spans="1:6" x14ac:dyDescent="0.2">
      <c r="A34" s="10">
        <v>190</v>
      </c>
      <c r="B34" s="11" t="s">
        <v>269</v>
      </c>
      <c r="C34" s="12">
        <v>6</v>
      </c>
      <c r="D34" s="12">
        <f t="shared" si="0"/>
        <v>3.1330300212158352E-2</v>
      </c>
      <c r="E34" s="12"/>
      <c r="F34" s="12"/>
    </row>
    <row r="35" spans="1:6" x14ac:dyDescent="0.2">
      <c r="A35" s="10">
        <v>200</v>
      </c>
      <c r="B35" s="11" t="s">
        <v>270</v>
      </c>
      <c r="C35" s="12">
        <v>456</v>
      </c>
      <c r="D35" s="12">
        <f t="shared" si="0"/>
        <v>2.3811028161240344</v>
      </c>
      <c r="E35" s="12">
        <v>4</v>
      </c>
      <c r="F35" s="12">
        <v>0.88</v>
      </c>
    </row>
    <row r="36" spans="1:6" x14ac:dyDescent="0.2">
      <c r="A36" s="10">
        <v>210</v>
      </c>
      <c r="B36" s="11" t="s">
        <v>271</v>
      </c>
      <c r="C36" s="12"/>
      <c r="D36" s="12">
        <f t="shared" si="0"/>
        <v>0</v>
      </c>
      <c r="E36" s="12"/>
      <c r="F36" s="12"/>
    </row>
    <row r="37" spans="1:6" x14ac:dyDescent="0.2">
      <c r="A37" s="10">
        <v>220</v>
      </c>
      <c r="B37" s="11" t="s">
        <v>272</v>
      </c>
      <c r="C37" s="12"/>
      <c r="D37" s="12">
        <f t="shared" si="0"/>
        <v>0</v>
      </c>
      <c r="E37" s="12"/>
      <c r="F37" s="12"/>
    </row>
    <row r="38" spans="1:6" x14ac:dyDescent="0.2">
      <c r="A38" s="10">
        <v>221</v>
      </c>
      <c r="B38" s="11" t="s">
        <v>273</v>
      </c>
      <c r="C38" s="12"/>
      <c r="D38" s="12">
        <f t="shared" si="0"/>
        <v>0</v>
      </c>
      <c r="E38" s="12"/>
      <c r="F38" s="12"/>
    </row>
    <row r="39" spans="1:6" x14ac:dyDescent="0.2">
      <c r="A39" s="10">
        <v>222</v>
      </c>
      <c r="B39" s="11" t="s">
        <v>274</v>
      </c>
      <c r="C39" s="12">
        <v>43</v>
      </c>
      <c r="D39" s="12">
        <f t="shared" si="0"/>
        <v>0.22453381818713483</v>
      </c>
      <c r="E39" s="12"/>
      <c r="F39" s="12"/>
    </row>
    <row r="40" spans="1:6" x14ac:dyDescent="0.2">
      <c r="A40" s="10">
        <v>223</v>
      </c>
      <c r="B40" s="11" t="s">
        <v>275</v>
      </c>
      <c r="C40" s="12"/>
      <c r="D40" s="12">
        <f t="shared" si="0"/>
        <v>0</v>
      </c>
      <c r="E40" s="12"/>
      <c r="F40" s="12"/>
    </row>
    <row r="41" spans="1:6" x14ac:dyDescent="0.2">
      <c r="A41" s="10">
        <v>224</v>
      </c>
      <c r="B41" s="11" t="s">
        <v>276</v>
      </c>
      <c r="C41" s="12">
        <v>187</v>
      </c>
      <c r="D41" s="12">
        <f t="shared" si="0"/>
        <v>0.97646102327893525</v>
      </c>
      <c r="E41" s="12"/>
      <c r="F41" s="12"/>
    </row>
    <row r="42" spans="1:6" x14ac:dyDescent="0.2">
      <c r="A42" s="10">
        <v>225</v>
      </c>
      <c r="B42" s="11" t="s">
        <v>277</v>
      </c>
      <c r="C42" s="12"/>
      <c r="D42" s="12">
        <f t="shared" si="0"/>
        <v>0</v>
      </c>
      <c r="E42" s="12"/>
      <c r="F42" s="12"/>
    </row>
    <row r="43" spans="1:6" x14ac:dyDescent="0.2">
      <c r="A43" s="10">
        <v>226</v>
      </c>
      <c r="B43" s="11" t="s">
        <v>278</v>
      </c>
      <c r="C43" s="12">
        <v>187</v>
      </c>
      <c r="D43" s="12">
        <f t="shared" si="0"/>
        <v>0.97646102327893525</v>
      </c>
      <c r="E43" s="12"/>
      <c r="F43" s="12"/>
    </row>
    <row r="44" spans="1:6" x14ac:dyDescent="0.2">
      <c r="A44" s="10">
        <v>227</v>
      </c>
      <c r="B44" s="11" t="s">
        <v>279</v>
      </c>
      <c r="C44" s="12"/>
      <c r="D44" s="12">
        <f t="shared" si="0"/>
        <v>0</v>
      </c>
      <c r="E44" s="12"/>
      <c r="F44" s="12"/>
    </row>
    <row r="45" spans="1:6" ht="22.5" x14ac:dyDescent="0.2">
      <c r="A45" s="10">
        <v>228</v>
      </c>
      <c r="B45" s="11" t="s">
        <v>280</v>
      </c>
      <c r="C45" s="12"/>
      <c r="D45" s="12">
        <f t="shared" si="0"/>
        <v>0</v>
      </c>
      <c r="E45" s="12"/>
      <c r="F45" s="12"/>
    </row>
    <row r="46" spans="1:6" x14ac:dyDescent="0.2">
      <c r="A46" s="10">
        <v>229</v>
      </c>
      <c r="B46" s="11" t="s">
        <v>281</v>
      </c>
      <c r="C46" s="12">
        <v>222</v>
      </c>
      <c r="D46" s="12">
        <f t="shared" si="0"/>
        <v>1.1592211078498589</v>
      </c>
      <c r="E46" s="12">
        <v>4</v>
      </c>
      <c r="F46" s="12">
        <v>1.8</v>
      </c>
    </row>
    <row r="47" spans="1:6" x14ac:dyDescent="0.2">
      <c r="A47" s="10">
        <v>230</v>
      </c>
      <c r="B47" s="11" t="s">
        <v>282</v>
      </c>
      <c r="C47" s="12">
        <v>943</v>
      </c>
      <c r="D47" s="12">
        <f t="shared" si="0"/>
        <v>4.9240788500108872</v>
      </c>
      <c r="E47" s="12">
        <v>8</v>
      </c>
      <c r="F47" s="12">
        <v>0.85</v>
      </c>
    </row>
    <row r="48" spans="1:6" x14ac:dyDescent="0.2">
      <c r="A48" s="10">
        <v>240</v>
      </c>
      <c r="B48" s="11" t="s">
        <v>283</v>
      </c>
      <c r="C48" s="12">
        <v>272</v>
      </c>
      <c r="D48" s="12">
        <f t="shared" si="0"/>
        <v>1.4203069429511785</v>
      </c>
      <c r="E48" s="12">
        <v>2</v>
      </c>
      <c r="F48" s="12">
        <v>0.74</v>
      </c>
    </row>
    <row r="49" spans="1:6" x14ac:dyDescent="0.2">
      <c r="A49" s="10">
        <v>250</v>
      </c>
      <c r="B49" s="11" t="s">
        <v>284</v>
      </c>
      <c r="C49" s="12">
        <v>2</v>
      </c>
      <c r="D49" s="12">
        <f t="shared" si="0"/>
        <v>1.0443433404052783E-2</v>
      </c>
      <c r="E49" s="12"/>
      <c r="F49" s="12"/>
    </row>
    <row r="50" spans="1:6" x14ac:dyDescent="0.2">
      <c r="A50" s="10">
        <v>260</v>
      </c>
      <c r="B50" s="11" t="s">
        <v>285</v>
      </c>
      <c r="C50" s="12">
        <v>671</v>
      </c>
      <c r="D50" s="12">
        <f t="shared" si="0"/>
        <v>3.5037719070597086</v>
      </c>
      <c r="E50" s="12">
        <v>6</v>
      </c>
      <c r="F50" s="12">
        <v>0.89</v>
      </c>
    </row>
    <row r="51" spans="1:6" ht="22.5" x14ac:dyDescent="0.2">
      <c r="A51" s="10">
        <v>270</v>
      </c>
      <c r="B51" s="11" t="s">
        <v>286</v>
      </c>
      <c r="C51" s="12">
        <v>460</v>
      </c>
      <c r="D51" s="12">
        <f t="shared" si="0"/>
        <v>2.4019896829321401</v>
      </c>
      <c r="E51" s="12"/>
      <c r="F51" s="12"/>
    </row>
    <row r="52" spans="1:6" ht="22.5" x14ac:dyDescent="0.2">
      <c r="A52" s="10">
        <v>280</v>
      </c>
      <c r="B52" s="11" t="s">
        <v>287</v>
      </c>
      <c r="C52" s="12">
        <v>72</v>
      </c>
      <c r="D52" s="12">
        <f t="shared" si="0"/>
        <v>0.37596360254590022</v>
      </c>
      <c r="E52" s="12"/>
      <c r="F52" s="12"/>
    </row>
    <row r="53" spans="1:6" x14ac:dyDescent="0.2">
      <c r="A53" s="10">
        <v>281</v>
      </c>
      <c r="B53" s="11" t="s">
        <v>288</v>
      </c>
      <c r="C53" s="12"/>
      <c r="D53" s="12">
        <f t="shared" si="0"/>
        <v>0</v>
      </c>
      <c r="E53" s="12"/>
      <c r="F53" s="12"/>
    </row>
    <row r="54" spans="1:6" ht="22.5" x14ac:dyDescent="0.2">
      <c r="A54" s="10">
        <v>290</v>
      </c>
      <c r="B54" s="11" t="s">
        <v>289</v>
      </c>
      <c r="C54" s="12">
        <v>10613</v>
      </c>
      <c r="D54" s="12">
        <f t="shared" si="0"/>
        <v>55.418079358606093</v>
      </c>
      <c r="E54" s="12">
        <v>265</v>
      </c>
      <c r="F54" s="12">
        <v>2.5</v>
      </c>
    </row>
    <row r="55" spans="1:6" x14ac:dyDescent="0.2">
      <c r="A55" s="10">
        <v>300</v>
      </c>
      <c r="B55" s="11" t="s">
        <v>290</v>
      </c>
      <c r="C55" s="12">
        <v>7</v>
      </c>
      <c r="D55" s="12">
        <f t="shared" si="0"/>
        <v>3.6552016914184741E-2</v>
      </c>
      <c r="E55" s="12"/>
      <c r="F55" s="12"/>
    </row>
    <row r="56" spans="1:6" x14ac:dyDescent="0.2">
      <c r="A56" s="10">
        <v>310</v>
      </c>
      <c r="B56" s="11" t="s">
        <v>291</v>
      </c>
      <c r="C56" s="12">
        <v>380</v>
      </c>
      <c r="D56" s="12">
        <f t="shared" si="0"/>
        <v>1.9842523467700288</v>
      </c>
      <c r="E56" s="12">
        <v>29</v>
      </c>
      <c r="F56" s="12">
        <v>7.63</v>
      </c>
    </row>
    <row r="57" spans="1:6" x14ac:dyDescent="0.2">
      <c r="A57" s="10">
        <v>320</v>
      </c>
      <c r="B57" s="11" t="s">
        <v>1156</v>
      </c>
      <c r="C57" s="12">
        <v>32</v>
      </c>
      <c r="D57" s="12">
        <f t="shared" si="0"/>
        <v>0.16709493446484452</v>
      </c>
      <c r="E57" s="12"/>
      <c r="F57" s="12"/>
    </row>
    <row r="58" spans="1:6" x14ac:dyDescent="0.2">
      <c r="A58" s="10">
        <v>330</v>
      </c>
      <c r="B58" s="11" t="s">
        <v>292</v>
      </c>
      <c r="C58" s="12">
        <v>18</v>
      </c>
      <c r="D58" s="12">
        <f t="shared" si="0"/>
        <v>9.3990900636475055E-2</v>
      </c>
      <c r="E58" s="12"/>
      <c r="F58" s="12"/>
    </row>
    <row r="59" spans="1:6" x14ac:dyDescent="0.2">
      <c r="A59" s="10">
        <v>340</v>
      </c>
      <c r="B59" s="11" t="s">
        <v>293</v>
      </c>
      <c r="C59" s="12">
        <v>957</v>
      </c>
      <c r="D59" s="12">
        <f t="shared" si="0"/>
        <v>4.9971828838392565</v>
      </c>
      <c r="E59" s="12">
        <v>3</v>
      </c>
      <c r="F59" s="12">
        <v>0.31</v>
      </c>
    </row>
    <row r="60" spans="1:6" x14ac:dyDescent="0.2">
      <c r="A60" s="10">
        <v>350</v>
      </c>
      <c r="B60" s="11" t="s">
        <v>294</v>
      </c>
      <c r="C60" s="12">
        <v>869</v>
      </c>
      <c r="D60" s="12">
        <f t="shared" si="0"/>
        <v>4.5376718140609347</v>
      </c>
      <c r="E60" s="12">
        <v>2</v>
      </c>
      <c r="F60" s="12">
        <v>0.23</v>
      </c>
    </row>
    <row r="61" spans="1:6" x14ac:dyDescent="0.2">
      <c r="A61" s="10">
        <v>360</v>
      </c>
      <c r="B61" s="11" t="s">
        <v>295</v>
      </c>
      <c r="C61" s="12">
        <v>180</v>
      </c>
      <c r="D61" s="12">
        <f t="shared" si="0"/>
        <v>0.9399090063647505</v>
      </c>
      <c r="E61" s="12">
        <v>1</v>
      </c>
      <c r="F61" s="12">
        <v>0.56000000000000005</v>
      </c>
    </row>
    <row r="62" spans="1:6" x14ac:dyDescent="0.2">
      <c r="A62" s="10">
        <v>370</v>
      </c>
      <c r="B62" s="11" t="s">
        <v>296</v>
      </c>
      <c r="C62" s="12">
        <v>120</v>
      </c>
      <c r="D62" s="12">
        <f t="shared" si="0"/>
        <v>0.62660600424316704</v>
      </c>
      <c r="E62" s="12">
        <v>22</v>
      </c>
      <c r="F62" s="12">
        <v>18.329999999999998</v>
      </c>
    </row>
    <row r="63" spans="1:6" x14ac:dyDescent="0.2">
      <c r="A63" s="10">
        <v>380</v>
      </c>
      <c r="B63" s="11" t="s">
        <v>297</v>
      </c>
      <c r="C63" s="12">
        <v>7</v>
      </c>
      <c r="D63" s="12">
        <f t="shared" si="0"/>
        <v>3.6552016914184741E-2</v>
      </c>
      <c r="E63" s="12">
        <v>2</v>
      </c>
      <c r="F63" s="12">
        <v>28.57</v>
      </c>
    </row>
    <row r="64" spans="1:6" x14ac:dyDescent="0.2">
      <c r="A64" s="10">
        <v>390</v>
      </c>
      <c r="B64" s="11" t="s">
        <v>298</v>
      </c>
      <c r="C64" s="12">
        <v>2563</v>
      </c>
      <c r="D64" s="12">
        <f t="shared" si="0"/>
        <v>13.383259907293642</v>
      </c>
      <c r="E64" s="12"/>
      <c r="F64" s="12"/>
    </row>
    <row r="65" spans="1:6" x14ac:dyDescent="0.2">
      <c r="A65" s="10">
        <v>400</v>
      </c>
      <c r="B65" s="11" t="s">
        <v>299</v>
      </c>
      <c r="C65" s="12">
        <v>178</v>
      </c>
      <c r="D65" s="12">
        <f t="shared" si="0"/>
        <v>0.92946557296069765</v>
      </c>
      <c r="E65" s="12">
        <v>23</v>
      </c>
      <c r="F65" s="12">
        <v>12.92</v>
      </c>
    </row>
    <row r="66" spans="1:6" ht="22.5" x14ac:dyDescent="0.2">
      <c r="A66" s="10">
        <v>410</v>
      </c>
      <c r="B66" s="11" t="s">
        <v>300</v>
      </c>
      <c r="C66" s="12">
        <v>904</v>
      </c>
      <c r="D66" s="12">
        <f t="shared" si="0"/>
        <v>4.7204318986318583</v>
      </c>
      <c r="E66" s="12">
        <v>3</v>
      </c>
      <c r="F66" s="12">
        <v>0.33</v>
      </c>
    </row>
    <row r="67" spans="1:6" x14ac:dyDescent="0.2">
      <c r="A67" s="10">
        <v>420</v>
      </c>
      <c r="B67" s="11" t="s">
        <v>301</v>
      </c>
      <c r="C67" s="12">
        <v>1073</v>
      </c>
      <c r="D67" s="12">
        <f t="shared" si="0"/>
        <v>5.6029020212743186</v>
      </c>
      <c r="E67" s="12">
        <v>9</v>
      </c>
      <c r="F67" s="12">
        <v>0.84</v>
      </c>
    </row>
    <row r="68" spans="1:6" x14ac:dyDescent="0.2">
      <c r="A68" s="10">
        <v>421</v>
      </c>
      <c r="B68" s="11" t="s">
        <v>302</v>
      </c>
      <c r="C68" s="12">
        <v>107</v>
      </c>
      <c r="D68" s="12">
        <f t="shared" si="0"/>
        <v>0.55872368711682385</v>
      </c>
      <c r="E68" s="12">
        <v>1</v>
      </c>
      <c r="F68" s="12">
        <v>0.93</v>
      </c>
    </row>
    <row r="69" spans="1:6" x14ac:dyDescent="0.2">
      <c r="A69" s="10">
        <v>430</v>
      </c>
      <c r="B69" s="11" t="s">
        <v>303</v>
      </c>
      <c r="C69" s="12">
        <v>716</v>
      </c>
      <c r="D69" s="12">
        <f t="shared" si="0"/>
        <v>3.7387491586508963</v>
      </c>
      <c r="E69" s="12">
        <v>5</v>
      </c>
      <c r="F69" s="12">
        <v>0.7</v>
      </c>
    </row>
    <row r="70" spans="1:6" x14ac:dyDescent="0.2">
      <c r="A70" s="10">
        <v>440</v>
      </c>
      <c r="B70" s="11" t="s">
        <v>304</v>
      </c>
      <c r="C70" s="12">
        <v>14344</v>
      </c>
      <c r="D70" s="12">
        <f t="shared" si="0"/>
        <v>74.900304373866561</v>
      </c>
      <c r="E70" s="12">
        <v>6</v>
      </c>
      <c r="F70" s="12">
        <v>0.04</v>
      </c>
    </row>
    <row r="71" spans="1:6" ht="22.5" x14ac:dyDescent="0.2">
      <c r="A71" s="10">
        <v>450</v>
      </c>
      <c r="B71" s="11" t="s">
        <v>305</v>
      </c>
      <c r="C71" s="12">
        <v>7008</v>
      </c>
      <c r="D71" s="12">
        <f t="shared" si="0"/>
        <v>36.593790647800951</v>
      </c>
      <c r="E71" s="12"/>
      <c r="F71" s="12"/>
    </row>
    <row r="72" spans="1:6" x14ac:dyDescent="0.2">
      <c r="A72" s="10">
        <v>451</v>
      </c>
      <c r="B72" s="11" t="s">
        <v>306</v>
      </c>
      <c r="C72" s="12">
        <v>94</v>
      </c>
      <c r="D72" s="12">
        <f t="shared" si="0"/>
        <v>0.49084136999048084</v>
      </c>
      <c r="E72" s="12"/>
      <c r="F72" s="12"/>
    </row>
    <row r="73" spans="1:6" x14ac:dyDescent="0.2">
      <c r="A73" s="10">
        <v>460</v>
      </c>
      <c r="B73" s="11" t="s">
        <v>307</v>
      </c>
      <c r="C73" s="12">
        <v>10675</v>
      </c>
      <c r="D73" s="12">
        <f t="shared" si="0"/>
        <v>55.741825794131728</v>
      </c>
      <c r="E73" s="12"/>
      <c r="F73" s="12"/>
    </row>
    <row r="74" spans="1:6" x14ac:dyDescent="0.2">
      <c r="A74" s="10">
        <v>470</v>
      </c>
      <c r="B74" s="11" t="s">
        <v>308</v>
      </c>
      <c r="C74" s="12"/>
      <c r="D74" s="12">
        <f t="shared" si="0"/>
        <v>0</v>
      </c>
      <c r="E74" s="12"/>
      <c r="F74" s="12"/>
    </row>
    <row r="75" spans="1:6" x14ac:dyDescent="0.2">
      <c r="A75" s="10">
        <v>480</v>
      </c>
      <c r="B75" s="11" t="s">
        <v>309</v>
      </c>
      <c r="C75" s="12">
        <v>168</v>
      </c>
      <c r="D75" s="12">
        <f t="shared" ref="D75:D93" si="1">C75*10000/1915079</f>
        <v>0.87724840594043374</v>
      </c>
      <c r="E75" s="12"/>
      <c r="F75" s="12"/>
    </row>
    <row r="76" spans="1:6" x14ac:dyDescent="0.2">
      <c r="A76" s="10">
        <v>490</v>
      </c>
      <c r="B76" s="11" t="s">
        <v>310</v>
      </c>
      <c r="C76" s="12">
        <v>3005</v>
      </c>
      <c r="D76" s="12">
        <f t="shared" si="1"/>
        <v>15.691258689589306</v>
      </c>
      <c r="E76" s="12"/>
      <c r="F76" s="12"/>
    </row>
    <row r="77" spans="1:6" x14ac:dyDescent="0.2">
      <c r="A77" s="10">
        <v>500</v>
      </c>
      <c r="B77" s="11" t="s">
        <v>311</v>
      </c>
      <c r="C77" s="12"/>
      <c r="D77" s="12">
        <f t="shared" si="1"/>
        <v>0</v>
      </c>
      <c r="E77" s="12"/>
      <c r="F77" s="12"/>
    </row>
    <row r="78" spans="1:6" x14ac:dyDescent="0.2">
      <c r="A78" s="10">
        <v>510</v>
      </c>
      <c r="B78" s="11" t="s">
        <v>312</v>
      </c>
      <c r="C78" s="12">
        <v>250</v>
      </c>
      <c r="D78" s="12">
        <f t="shared" si="1"/>
        <v>1.3054291755065979</v>
      </c>
      <c r="E78" s="12"/>
      <c r="F78" s="12"/>
    </row>
    <row r="79" spans="1:6" ht="33.75" x14ac:dyDescent="0.2">
      <c r="A79" s="10">
        <v>520</v>
      </c>
      <c r="B79" s="11" t="s">
        <v>313</v>
      </c>
      <c r="C79" s="12">
        <v>2405</v>
      </c>
      <c r="D79" s="12">
        <f t="shared" si="1"/>
        <v>12.558228668373472</v>
      </c>
      <c r="E79" s="12"/>
      <c r="F79" s="12"/>
    </row>
    <row r="80" spans="1:6" x14ac:dyDescent="0.2">
      <c r="A80" s="10">
        <v>530</v>
      </c>
      <c r="B80" s="11" t="s">
        <v>314</v>
      </c>
      <c r="C80" s="12">
        <v>321</v>
      </c>
      <c r="D80" s="12">
        <f t="shared" si="1"/>
        <v>1.6761710613504717</v>
      </c>
      <c r="E80" s="12"/>
      <c r="F80" s="12"/>
    </row>
    <row r="81" spans="1:6" x14ac:dyDescent="0.2">
      <c r="A81" s="10">
        <v>531</v>
      </c>
      <c r="B81" s="11" t="s">
        <v>315</v>
      </c>
      <c r="C81" s="12">
        <v>1371</v>
      </c>
      <c r="D81" s="12">
        <f t="shared" si="1"/>
        <v>7.158973598478183</v>
      </c>
      <c r="E81" s="12"/>
      <c r="F81" s="12"/>
    </row>
    <row r="82" spans="1:6" x14ac:dyDescent="0.2">
      <c r="A82" s="10">
        <v>540</v>
      </c>
      <c r="B82" s="11" t="s">
        <v>316</v>
      </c>
      <c r="C82" s="12">
        <v>10722</v>
      </c>
      <c r="D82" s="12">
        <f t="shared" si="1"/>
        <v>55.987246479126973</v>
      </c>
      <c r="E82" s="12">
        <v>103</v>
      </c>
      <c r="F82" s="12">
        <v>0.96</v>
      </c>
    </row>
    <row r="83" spans="1:6" x14ac:dyDescent="0.2">
      <c r="A83" s="10">
        <v>550</v>
      </c>
      <c r="B83" s="11" t="s">
        <v>317</v>
      </c>
      <c r="C83" s="12">
        <v>9106</v>
      </c>
      <c r="D83" s="12">
        <f t="shared" si="1"/>
        <v>47.548952288652323</v>
      </c>
      <c r="E83" s="12">
        <v>95</v>
      </c>
      <c r="F83" s="12">
        <v>1.04</v>
      </c>
    </row>
    <row r="84" spans="1:6" x14ac:dyDescent="0.2">
      <c r="A84" s="10">
        <v>560</v>
      </c>
      <c r="B84" s="11" t="s">
        <v>318</v>
      </c>
      <c r="C84" s="12">
        <v>811</v>
      </c>
      <c r="D84" s="12">
        <f t="shared" si="1"/>
        <v>4.2348122453434032</v>
      </c>
      <c r="E84" s="12">
        <v>54</v>
      </c>
      <c r="F84" s="12">
        <v>6.66</v>
      </c>
    </row>
    <row r="85" spans="1:6" x14ac:dyDescent="0.2">
      <c r="A85" s="10">
        <v>570</v>
      </c>
      <c r="B85" s="11" t="s">
        <v>319</v>
      </c>
      <c r="C85" s="12">
        <v>568</v>
      </c>
      <c r="D85" s="12">
        <f t="shared" si="1"/>
        <v>2.9659350867509904</v>
      </c>
      <c r="E85" s="12">
        <v>37</v>
      </c>
      <c r="F85" s="12">
        <v>6.51</v>
      </c>
    </row>
    <row r="86" spans="1:6" x14ac:dyDescent="0.2">
      <c r="A86" s="10">
        <v>571</v>
      </c>
      <c r="B86" s="11" t="s">
        <v>320</v>
      </c>
      <c r="C86" s="12">
        <v>258</v>
      </c>
      <c r="D86" s="12">
        <f t="shared" si="1"/>
        <v>1.347202909122809</v>
      </c>
      <c r="E86" s="12">
        <v>19</v>
      </c>
      <c r="F86" s="12">
        <v>7.36</v>
      </c>
    </row>
    <row r="87" spans="1:6" ht="22.5" x14ac:dyDescent="0.2">
      <c r="A87" s="10">
        <v>572</v>
      </c>
      <c r="B87" s="11" t="s">
        <v>321</v>
      </c>
      <c r="C87" s="12">
        <v>423</v>
      </c>
      <c r="D87" s="12">
        <f t="shared" si="1"/>
        <v>2.2087861649571638</v>
      </c>
      <c r="E87" s="12">
        <v>1</v>
      </c>
      <c r="F87" s="12">
        <v>0.24</v>
      </c>
    </row>
    <row r="88" spans="1:6" x14ac:dyDescent="0.2">
      <c r="A88" s="10">
        <v>590</v>
      </c>
      <c r="B88" s="11" t="s">
        <v>322</v>
      </c>
      <c r="C88" s="12">
        <v>957</v>
      </c>
      <c r="D88" s="12">
        <f t="shared" si="1"/>
        <v>4.9971828838392565</v>
      </c>
      <c r="E88" s="12">
        <v>2</v>
      </c>
      <c r="F88" s="12">
        <v>0.21</v>
      </c>
    </row>
    <row r="89" spans="1:6" x14ac:dyDescent="0.2">
      <c r="A89" s="10">
        <v>600</v>
      </c>
      <c r="B89" s="11" t="s">
        <v>323</v>
      </c>
      <c r="C89" s="12">
        <v>508</v>
      </c>
      <c r="D89" s="12">
        <f t="shared" si="1"/>
        <v>2.6526320846294071</v>
      </c>
      <c r="E89" s="12">
        <v>2</v>
      </c>
      <c r="F89" s="12">
        <v>0.39</v>
      </c>
    </row>
    <row r="90" spans="1:6" x14ac:dyDescent="0.2">
      <c r="A90" s="10">
        <v>610</v>
      </c>
      <c r="B90" s="11" t="s">
        <v>324</v>
      </c>
      <c r="C90" s="12">
        <v>15489</v>
      </c>
      <c r="D90" s="12">
        <f t="shared" si="1"/>
        <v>80.879169997686773</v>
      </c>
      <c r="E90" s="12">
        <v>57</v>
      </c>
      <c r="F90" s="12">
        <v>0.37</v>
      </c>
    </row>
    <row r="91" spans="1:6" x14ac:dyDescent="0.2">
      <c r="A91" s="10">
        <v>620</v>
      </c>
      <c r="B91" s="11" t="s">
        <v>325</v>
      </c>
      <c r="C91" s="12">
        <v>5387</v>
      </c>
      <c r="D91" s="12">
        <f t="shared" si="1"/>
        <v>28.129387873816171</v>
      </c>
      <c r="E91" s="12">
        <v>52</v>
      </c>
      <c r="F91" s="12">
        <v>0.97</v>
      </c>
    </row>
    <row r="92" spans="1:6" ht="22.5" x14ac:dyDescent="0.2">
      <c r="A92" s="10">
        <v>621</v>
      </c>
      <c r="B92" s="11" t="s">
        <v>326</v>
      </c>
      <c r="C92" s="12">
        <v>874</v>
      </c>
      <c r="D92" s="12">
        <f t="shared" si="1"/>
        <v>4.5637803975710662</v>
      </c>
      <c r="E92" s="12">
        <v>5</v>
      </c>
      <c r="F92" s="12">
        <v>0.56999999999999995</v>
      </c>
    </row>
    <row r="93" spans="1:6" x14ac:dyDescent="0.2">
      <c r="A93" s="10">
        <v>630</v>
      </c>
      <c r="B93" s="11" t="s">
        <v>912</v>
      </c>
      <c r="C93" s="12"/>
      <c r="D93" s="12">
        <f t="shared" si="1"/>
        <v>0</v>
      </c>
      <c r="E93" s="12"/>
      <c r="F93" s="12"/>
    </row>
    <row r="94" spans="1:6" x14ac:dyDescent="0.2">
      <c r="C94" s="8"/>
      <c r="D94" s="8"/>
      <c r="E94" s="8"/>
      <c r="F94" s="8"/>
    </row>
  </sheetData>
  <conditionalFormatting sqref="D10:D93">
    <cfRule type="cellIs" dxfId="0" priority="1" operator="equal">
      <formula>0</formula>
    </cfRule>
  </conditionalFormatting>
  <pageMargins left="0.6" right="0.6" top="0.6" bottom="0.6" header="0.2" footer="0.2"/>
  <pageSetup paperSize="9" scale="74" fitToHeight="0" pageOrder="overThenDown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>
      <selection activeCell="G3" sqref="G3"/>
    </sheetView>
  </sheetViews>
  <sheetFormatPr defaultRowHeight="11.25" x14ac:dyDescent="0.2"/>
  <cols>
    <col min="1" max="1" width="5" style="7" customWidth="1"/>
    <col min="2" max="2" width="22.140625" style="7" customWidth="1"/>
    <col min="3" max="5" width="9.28515625" style="7" customWidth="1"/>
    <col min="6" max="16384" width="9.140625" style="7"/>
  </cols>
  <sheetData>
    <row r="1" spans="1:5" x14ac:dyDescent="0.2">
      <c r="A1" s="7" t="s">
        <v>1167</v>
      </c>
    </row>
    <row r="2" spans="1:5" x14ac:dyDescent="0.2">
      <c r="A2" s="7" t="s">
        <v>1</v>
      </c>
    </row>
    <row r="3" spans="1:5" x14ac:dyDescent="0.2">
      <c r="A3" s="7" t="s">
        <v>1168</v>
      </c>
    </row>
    <row r="4" spans="1:5" x14ac:dyDescent="0.2">
      <c r="A4" s="7" t="s">
        <v>1169</v>
      </c>
    </row>
    <row r="5" spans="1:5" x14ac:dyDescent="0.2">
      <c r="A5" s="7" t="s">
        <v>4</v>
      </c>
    </row>
    <row r="6" spans="1:5" x14ac:dyDescent="0.2">
      <c r="A6" s="7" t="s">
        <v>5</v>
      </c>
    </row>
    <row r="7" spans="1:5" x14ac:dyDescent="0.2">
      <c r="A7" s="7" t="s">
        <v>6</v>
      </c>
    </row>
    <row r="8" spans="1:5" ht="90" x14ac:dyDescent="0.2">
      <c r="A8" s="9" t="s">
        <v>7</v>
      </c>
      <c r="B8" s="9" t="s">
        <v>9</v>
      </c>
      <c r="C8" s="9" t="s">
        <v>807</v>
      </c>
      <c r="D8" s="9" t="s">
        <v>808</v>
      </c>
      <c r="E8" s="9" t="s">
        <v>809</v>
      </c>
    </row>
    <row r="9" spans="1:5" x14ac:dyDescent="0.2">
      <c r="A9" s="9" t="s">
        <v>8</v>
      </c>
      <c r="B9" s="9" t="s">
        <v>10</v>
      </c>
      <c r="C9" s="9">
        <v>1</v>
      </c>
      <c r="D9" s="9">
        <v>2</v>
      </c>
      <c r="E9" s="9">
        <v>3</v>
      </c>
    </row>
    <row r="10" spans="1:5" x14ac:dyDescent="0.2">
      <c r="A10" s="10">
        <v>10</v>
      </c>
      <c r="B10" s="16"/>
      <c r="C10" s="14">
        <v>1412417</v>
      </c>
      <c r="D10" s="14">
        <v>3859.1</v>
      </c>
      <c r="E10" s="14">
        <v>9911.7000000000007</v>
      </c>
    </row>
    <row r="11" spans="1:5" x14ac:dyDescent="0.2">
      <c r="C11" s="13"/>
      <c r="D11" s="13"/>
      <c r="E11" s="13"/>
    </row>
  </sheetData>
  <pageMargins left="0.6" right="0.6" top="0.6" bottom="0.6" header="0.2" footer="0.2"/>
  <pageSetup paperSize="9" fitToHeight="0" pageOrder="overThenDown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G3" sqref="G3"/>
    </sheetView>
  </sheetViews>
  <sheetFormatPr defaultRowHeight="11.25" x14ac:dyDescent="0.2"/>
  <cols>
    <col min="1" max="1" width="5" style="7" customWidth="1"/>
    <col min="2" max="2" width="22.140625" style="7" customWidth="1"/>
    <col min="3" max="4" width="9.28515625" style="7" customWidth="1"/>
    <col min="5" max="16384" width="9.140625" style="7"/>
  </cols>
  <sheetData>
    <row r="1" spans="1:4" x14ac:dyDescent="0.2">
      <c r="A1" s="7" t="s">
        <v>1170</v>
      </c>
    </row>
    <row r="2" spans="1:4" x14ac:dyDescent="0.2">
      <c r="A2" s="7" t="s">
        <v>1</v>
      </c>
    </row>
    <row r="3" spans="1:4" x14ac:dyDescent="0.2">
      <c r="A3" s="7" t="s">
        <v>1171</v>
      </c>
    </row>
    <row r="4" spans="1:4" x14ac:dyDescent="0.2">
      <c r="A4" s="7" t="s">
        <v>4</v>
      </c>
    </row>
    <row r="5" spans="1:4" x14ac:dyDescent="0.2">
      <c r="A5" s="7" t="s">
        <v>5</v>
      </c>
    </row>
    <row r="6" spans="1:4" x14ac:dyDescent="0.2">
      <c r="A6" s="7" t="s">
        <v>6</v>
      </c>
    </row>
    <row r="7" spans="1:4" ht="45" x14ac:dyDescent="0.2">
      <c r="A7" s="9" t="s">
        <v>7</v>
      </c>
      <c r="B7" s="9" t="s">
        <v>9</v>
      </c>
      <c r="C7" s="9" t="s">
        <v>472</v>
      </c>
      <c r="D7" s="9" t="s">
        <v>1172</v>
      </c>
    </row>
    <row r="8" spans="1:4" x14ac:dyDescent="0.2">
      <c r="A8" s="9" t="s">
        <v>8</v>
      </c>
      <c r="B8" s="9" t="s">
        <v>10</v>
      </c>
      <c r="C8" s="9">
        <v>1</v>
      </c>
      <c r="D8" s="9">
        <v>2</v>
      </c>
    </row>
    <row r="9" spans="1:4" ht="45" x14ac:dyDescent="0.2">
      <c r="A9" s="10">
        <v>1</v>
      </c>
      <c r="B9" s="11" t="s">
        <v>1173</v>
      </c>
      <c r="C9" s="12">
        <v>14437</v>
      </c>
      <c r="D9" s="12">
        <f>C9*10000/1915079</f>
        <v>75.385924027155014</v>
      </c>
    </row>
    <row r="10" spans="1:4" x14ac:dyDescent="0.2">
      <c r="A10" s="10">
        <v>2</v>
      </c>
      <c r="B10" s="11" t="s">
        <v>1164</v>
      </c>
      <c r="C10" s="12">
        <v>1013</v>
      </c>
      <c r="D10" s="12">
        <f t="shared" ref="D10:D18" si="0">C10*10000/1915079</f>
        <v>5.2895990191527344</v>
      </c>
    </row>
    <row r="11" spans="1:4" x14ac:dyDescent="0.2">
      <c r="A11" s="10">
        <v>3</v>
      </c>
      <c r="B11" s="11" t="s">
        <v>1174</v>
      </c>
      <c r="C11" s="12">
        <v>7172</v>
      </c>
      <c r="D11" s="12">
        <f t="shared" si="0"/>
        <v>37.450152186933281</v>
      </c>
    </row>
    <row r="12" spans="1:4" x14ac:dyDescent="0.2">
      <c r="A12" s="10">
        <v>4</v>
      </c>
      <c r="B12" s="11" t="s">
        <v>1175</v>
      </c>
      <c r="C12" s="12">
        <v>310</v>
      </c>
      <c r="D12" s="12">
        <f t="shared" si="0"/>
        <v>1.6187321776281813</v>
      </c>
    </row>
    <row r="13" spans="1:4" x14ac:dyDescent="0.2">
      <c r="A13" s="10">
        <v>5</v>
      </c>
      <c r="B13" s="11" t="s">
        <v>1176</v>
      </c>
      <c r="C13" s="12">
        <v>9628</v>
      </c>
      <c r="D13" s="12">
        <f t="shared" si="0"/>
        <v>50.274688407110098</v>
      </c>
    </row>
    <row r="14" spans="1:4" ht="22.5" x14ac:dyDescent="0.2">
      <c r="A14" s="10">
        <v>6</v>
      </c>
      <c r="B14" s="11" t="s">
        <v>1166</v>
      </c>
      <c r="C14" s="12">
        <v>14</v>
      </c>
      <c r="D14" s="12">
        <f t="shared" si="0"/>
        <v>7.3104033828369483E-2</v>
      </c>
    </row>
    <row r="15" spans="1:4" ht="22.5" x14ac:dyDescent="0.2">
      <c r="A15" s="10">
        <v>7</v>
      </c>
      <c r="B15" s="11" t="s">
        <v>1177</v>
      </c>
      <c r="C15" s="12">
        <v>317</v>
      </c>
      <c r="D15" s="12">
        <f t="shared" si="0"/>
        <v>1.6552841945423662</v>
      </c>
    </row>
    <row r="16" spans="1:4" x14ac:dyDescent="0.2">
      <c r="A16" s="10">
        <v>8</v>
      </c>
      <c r="B16" s="11" t="s">
        <v>1165</v>
      </c>
      <c r="C16" s="12"/>
      <c r="D16" s="12">
        <f t="shared" si="0"/>
        <v>0</v>
      </c>
    </row>
    <row r="17" spans="1:4" ht="22.5" x14ac:dyDescent="0.2">
      <c r="A17" s="10">
        <v>9</v>
      </c>
      <c r="B17" s="11" t="s">
        <v>1178</v>
      </c>
      <c r="C17" s="12">
        <v>138</v>
      </c>
      <c r="D17" s="12">
        <f t="shared" si="0"/>
        <v>0.72059690487964201</v>
      </c>
    </row>
    <row r="18" spans="1:4" ht="22.5" x14ac:dyDescent="0.2">
      <c r="A18" s="10">
        <v>10</v>
      </c>
      <c r="B18" s="11" t="s">
        <v>1179</v>
      </c>
      <c r="C18" s="12">
        <v>613</v>
      </c>
      <c r="D18" s="12">
        <f t="shared" si="0"/>
        <v>3.200912338342178</v>
      </c>
    </row>
    <row r="19" spans="1:4" x14ac:dyDescent="0.2">
      <c r="A19" s="10">
        <v>11</v>
      </c>
      <c r="B19" s="11" t="s">
        <v>1180</v>
      </c>
      <c r="C19" s="12"/>
      <c r="D19" s="12"/>
    </row>
    <row r="20" spans="1:4" x14ac:dyDescent="0.2">
      <c r="C20" s="8"/>
      <c r="D20" s="8"/>
    </row>
  </sheetData>
  <pageMargins left="0.6" right="0.6" top="0.6" bottom="0.6" header="0.2" footer="0.2"/>
  <pageSetup paperSize="9" fitToHeight="0" pageOrder="overThenDown"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"/>
  <sheetViews>
    <sheetView workbookViewId="0">
      <selection activeCell="F2" sqref="F2"/>
    </sheetView>
  </sheetViews>
  <sheetFormatPr defaultRowHeight="11.25" x14ac:dyDescent="0.2"/>
  <cols>
    <col min="1" max="1" width="5" style="7" customWidth="1"/>
    <col min="2" max="2" width="22.140625" style="7" customWidth="1"/>
    <col min="3" max="4" width="9.28515625" style="7" customWidth="1"/>
    <col min="5" max="16384" width="9.140625" style="7"/>
  </cols>
  <sheetData>
    <row r="1" spans="1:4" x14ac:dyDescent="0.2">
      <c r="A1" s="7" t="s">
        <v>1181</v>
      </c>
    </row>
    <row r="2" spans="1:4" x14ac:dyDescent="0.2">
      <c r="A2" s="7" t="s">
        <v>1</v>
      </c>
    </row>
    <row r="3" spans="1:4" x14ac:dyDescent="0.2">
      <c r="A3" s="7" t="s">
        <v>1182</v>
      </c>
    </row>
    <row r="4" spans="1:4" x14ac:dyDescent="0.2">
      <c r="A4" s="7" t="s">
        <v>4</v>
      </c>
    </row>
    <row r="5" spans="1:4" x14ac:dyDescent="0.2">
      <c r="A5" s="7" t="s">
        <v>5</v>
      </c>
    </row>
    <row r="6" spans="1:4" x14ac:dyDescent="0.2">
      <c r="A6" s="7" t="s">
        <v>6</v>
      </c>
    </row>
    <row r="7" spans="1:4" ht="90" x14ac:dyDescent="0.2">
      <c r="A7" s="9" t="s">
        <v>7</v>
      </c>
      <c r="B7" s="9" t="s">
        <v>9</v>
      </c>
      <c r="C7" s="9" t="s">
        <v>1183</v>
      </c>
      <c r="D7" s="9" t="s">
        <v>1184</v>
      </c>
    </row>
    <row r="8" spans="1:4" x14ac:dyDescent="0.2">
      <c r="A8" s="9" t="s">
        <v>8</v>
      </c>
      <c r="B8" s="9" t="s">
        <v>10</v>
      </c>
      <c r="C8" s="9">
        <v>1</v>
      </c>
      <c r="D8" s="9">
        <v>2</v>
      </c>
    </row>
    <row r="9" spans="1:4" x14ac:dyDescent="0.2">
      <c r="A9" s="10">
        <v>10</v>
      </c>
      <c r="B9" s="16"/>
      <c r="C9" s="14">
        <v>1893.6</v>
      </c>
      <c r="D9" s="14">
        <v>119.6</v>
      </c>
    </row>
    <row r="10" spans="1:4" x14ac:dyDescent="0.2">
      <c r="C10" s="13"/>
      <c r="D10" s="13"/>
    </row>
  </sheetData>
  <pageMargins left="0.6" right="0.6" top="0.6" bottom="0.6" header="0.2" footer="0.2"/>
  <pageSetup paperSize="9" fitToHeight="0" pageOrder="overThenDown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9"/>
  <sheetViews>
    <sheetView topLeftCell="A4" workbookViewId="0">
      <selection activeCell="K6" sqref="K6"/>
    </sheetView>
  </sheetViews>
  <sheetFormatPr defaultRowHeight="12.75" x14ac:dyDescent="0.2"/>
  <cols>
    <col min="1" max="1" width="5.7109375" style="1" customWidth="1"/>
    <col min="2" max="2" width="30.7109375" style="1" customWidth="1"/>
    <col min="3" max="7" width="10.7109375" style="1" customWidth="1"/>
    <col min="8" max="16384" width="9.140625" style="1"/>
  </cols>
  <sheetData>
    <row r="1" spans="1:7" x14ac:dyDescent="0.2">
      <c r="A1" s="1" t="s">
        <v>56</v>
      </c>
    </row>
    <row r="2" spans="1:7" x14ac:dyDescent="0.2">
      <c r="A2" s="1" t="s">
        <v>1</v>
      </c>
    </row>
    <row r="3" spans="1:7" x14ac:dyDescent="0.2">
      <c r="A3" s="1" t="s">
        <v>57</v>
      </c>
    </row>
    <row r="4" spans="1:7" x14ac:dyDescent="0.2">
      <c r="A4" s="1" t="s">
        <v>58</v>
      </c>
    </row>
    <row r="5" spans="1:7" x14ac:dyDescent="0.2">
      <c r="A5" s="1" t="s">
        <v>4</v>
      </c>
    </row>
    <row r="6" spans="1:7" x14ac:dyDescent="0.2">
      <c r="A6" s="1" t="s">
        <v>5</v>
      </c>
    </row>
    <row r="7" spans="1:7" x14ac:dyDescent="0.2">
      <c r="A7" s="1" t="s">
        <v>6</v>
      </c>
    </row>
    <row r="8" spans="1:7" ht="38.25" x14ac:dyDescent="0.2">
      <c r="A8" s="3" t="s">
        <v>7</v>
      </c>
      <c r="B8" s="3" t="s">
        <v>9</v>
      </c>
      <c r="C8" s="3" t="s">
        <v>59</v>
      </c>
      <c r="D8" s="3" t="s">
        <v>60</v>
      </c>
      <c r="E8" s="3" t="s">
        <v>61</v>
      </c>
      <c r="F8" s="3" t="s">
        <v>62</v>
      </c>
      <c r="G8" s="3" t="s">
        <v>63</v>
      </c>
    </row>
    <row r="9" spans="1:7" x14ac:dyDescent="0.2">
      <c r="A9" s="3" t="s">
        <v>8</v>
      </c>
      <c r="B9" s="3" t="s">
        <v>10</v>
      </c>
      <c r="C9" s="3">
        <v>1</v>
      </c>
      <c r="D9" s="3">
        <v>2</v>
      </c>
      <c r="E9" s="3">
        <v>3</v>
      </c>
      <c r="F9" s="3">
        <v>4</v>
      </c>
      <c r="G9" s="3">
        <v>5</v>
      </c>
    </row>
    <row r="10" spans="1:7" x14ac:dyDescent="0.2">
      <c r="A10" s="4">
        <v>100</v>
      </c>
      <c r="B10" s="15" t="s">
        <v>55</v>
      </c>
      <c r="C10" s="6">
        <v>12.3</v>
      </c>
      <c r="D10" s="6">
        <v>2.1</v>
      </c>
      <c r="E10" s="6">
        <v>100</v>
      </c>
      <c r="F10" s="6">
        <v>100</v>
      </c>
      <c r="G10" s="6">
        <v>100</v>
      </c>
    </row>
    <row r="11" spans="1:7" ht="25.5" x14ac:dyDescent="0.2">
      <c r="A11" s="4">
        <v>200</v>
      </c>
      <c r="B11" s="15" t="s">
        <v>64</v>
      </c>
      <c r="C11" s="6">
        <v>22.700000000000003</v>
      </c>
      <c r="D11" s="6">
        <v>3.1</v>
      </c>
      <c r="E11" s="6">
        <v>4.6000000000000005</v>
      </c>
      <c r="F11" s="6">
        <v>7</v>
      </c>
      <c r="G11" s="6">
        <v>4.7</v>
      </c>
    </row>
    <row r="12" spans="1:7" x14ac:dyDescent="0.2">
      <c r="A12" s="4">
        <v>201</v>
      </c>
      <c r="B12" s="15" t="s">
        <v>65</v>
      </c>
      <c r="C12" s="6">
        <v>6.8000000000000007</v>
      </c>
      <c r="D12" s="6"/>
      <c r="E12" s="6">
        <v>0.8</v>
      </c>
      <c r="F12" s="6"/>
      <c r="G12" s="6">
        <v>0.8</v>
      </c>
    </row>
    <row r="13" spans="1:7" x14ac:dyDescent="0.2">
      <c r="A13" s="4">
        <v>202</v>
      </c>
      <c r="B13" s="15" t="s">
        <v>66</v>
      </c>
      <c r="C13" s="6">
        <v>116.30000000000001</v>
      </c>
      <c r="D13" s="6">
        <v>7.2</v>
      </c>
      <c r="E13" s="6">
        <v>0.60000000000000009</v>
      </c>
      <c r="F13" s="6">
        <v>2.1</v>
      </c>
      <c r="G13" s="6">
        <v>0.60000000000000009</v>
      </c>
    </row>
    <row r="14" spans="1:7" x14ac:dyDescent="0.2">
      <c r="A14" s="4">
        <v>203</v>
      </c>
      <c r="B14" s="15" t="s">
        <v>67</v>
      </c>
      <c r="C14" s="6">
        <v>9.5</v>
      </c>
      <c r="D14" s="6"/>
      <c r="E14" s="6"/>
      <c r="F14" s="6"/>
      <c r="G14" s="6"/>
    </row>
    <row r="15" spans="1:7" x14ac:dyDescent="0.2">
      <c r="A15" s="4">
        <v>204</v>
      </c>
      <c r="B15" s="15" t="s">
        <v>68</v>
      </c>
      <c r="C15" s="6">
        <v>19.900000000000002</v>
      </c>
      <c r="D15" s="6"/>
      <c r="E15" s="6"/>
      <c r="F15" s="6"/>
      <c r="G15" s="6"/>
    </row>
    <row r="16" spans="1:7" x14ac:dyDescent="0.2">
      <c r="A16" s="4">
        <v>205</v>
      </c>
      <c r="B16" s="15" t="s">
        <v>69</v>
      </c>
      <c r="C16" s="6">
        <v>5.3000000000000007</v>
      </c>
      <c r="D16" s="6">
        <v>0.1</v>
      </c>
      <c r="E16" s="6">
        <v>2.1</v>
      </c>
      <c r="F16" s="6">
        <v>0.1</v>
      </c>
      <c r="G16" s="6">
        <v>2</v>
      </c>
    </row>
    <row r="17" spans="1:7" ht="25.5" x14ac:dyDescent="0.2">
      <c r="A17" s="4">
        <v>206</v>
      </c>
      <c r="B17" s="15" t="s">
        <v>70</v>
      </c>
      <c r="C17" s="6">
        <v>7.5</v>
      </c>
      <c r="D17" s="6"/>
      <c r="E17" s="6">
        <v>0.1</v>
      </c>
      <c r="F17" s="6"/>
      <c r="G17" s="6">
        <v>0.1</v>
      </c>
    </row>
    <row r="18" spans="1:7" x14ac:dyDescent="0.2">
      <c r="A18" s="4">
        <v>207</v>
      </c>
      <c r="B18" s="15" t="s">
        <v>71</v>
      </c>
      <c r="C18" s="6">
        <v>4.3</v>
      </c>
      <c r="D18" s="6"/>
      <c r="E18" s="6">
        <v>1.8</v>
      </c>
      <c r="F18" s="6"/>
      <c r="G18" s="6">
        <v>1.8</v>
      </c>
    </row>
    <row r="19" spans="1:7" x14ac:dyDescent="0.2">
      <c r="A19" s="4">
        <v>300</v>
      </c>
      <c r="B19" s="15" t="s">
        <v>72</v>
      </c>
      <c r="C19" s="6">
        <v>11.100000000000001</v>
      </c>
      <c r="D19" s="6">
        <v>3.2</v>
      </c>
      <c r="E19" s="6">
        <v>7.7</v>
      </c>
      <c r="F19" s="6">
        <v>12.200000000000001</v>
      </c>
      <c r="G19" s="6">
        <v>7.8000000000000007</v>
      </c>
    </row>
    <row r="20" spans="1:7" x14ac:dyDescent="0.2">
      <c r="A20" s="4">
        <v>301</v>
      </c>
      <c r="B20" s="15" t="s">
        <v>73</v>
      </c>
      <c r="C20" s="6">
        <v>11.8</v>
      </c>
      <c r="D20" s="6">
        <v>4.2</v>
      </c>
      <c r="E20" s="6">
        <v>5.7</v>
      </c>
      <c r="F20" s="6">
        <v>11.8</v>
      </c>
      <c r="G20" s="6">
        <v>5.8000000000000007</v>
      </c>
    </row>
    <row r="21" spans="1:7" ht="38.25" x14ac:dyDescent="0.2">
      <c r="A21" s="4">
        <v>302</v>
      </c>
      <c r="B21" s="15" t="s">
        <v>74</v>
      </c>
      <c r="C21" s="6">
        <v>13.700000000000001</v>
      </c>
      <c r="D21" s="6">
        <v>5.3000000000000007</v>
      </c>
      <c r="E21" s="6">
        <v>0.4</v>
      </c>
      <c r="F21" s="6">
        <v>1.2000000000000002</v>
      </c>
      <c r="G21" s="6">
        <v>0.5</v>
      </c>
    </row>
    <row r="22" spans="1:7" ht="25.5" x14ac:dyDescent="0.2">
      <c r="A22" s="4">
        <v>400</v>
      </c>
      <c r="B22" s="15" t="s">
        <v>75</v>
      </c>
      <c r="C22" s="6">
        <v>13.9</v>
      </c>
      <c r="D22" s="6">
        <v>0.60000000000000009</v>
      </c>
      <c r="E22" s="6">
        <v>0.4</v>
      </c>
      <c r="F22" s="6">
        <v>0.1</v>
      </c>
      <c r="G22" s="6">
        <v>0.4</v>
      </c>
    </row>
    <row r="23" spans="1:7" x14ac:dyDescent="0.2">
      <c r="A23" s="4">
        <v>401</v>
      </c>
      <c r="B23" s="15" t="s">
        <v>76</v>
      </c>
      <c r="C23" s="6">
        <v>13.4</v>
      </c>
      <c r="D23" s="6">
        <v>0.4</v>
      </c>
      <c r="E23" s="6">
        <v>0.4</v>
      </c>
      <c r="F23" s="6">
        <v>0.1</v>
      </c>
      <c r="G23" s="6">
        <v>0.4</v>
      </c>
    </row>
    <row r="24" spans="1:7" ht="25.5" x14ac:dyDescent="0.2">
      <c r="A24" s="4">
        <v>402</v>
      </c>
      <c r="B24" s="15" t="s">
        <v>77</v>
      </c>
      <c r="C24" s="6">
        <v>12</v>
      </c>
      <c r="D24" s="6">
        <v>2</v>
      </c>
      <c r="E24" s="6"/>
      <c r="F24" s="6"/>
      <c r="G24" s="6"/>
    </row>
    <row r="25" spans="1:7" ht="25.5" x14ac:dyDescent="0.2">
      <c r="A25" s="4">
        <v>500</v>
      </c>
      <c r="B25" s="15" t="s">
        <v>78</v>
      </c>
      <c r="C25" s="6">
        <v>12.4</v>
      </c>
      <c r="D25" s="6">
        <v>1.1000000000000001</v>
      </c>
      <c r="E25" s="6">
        <v>2.8000000000000003</v>
      </c>
      <c r="F25" s="6">
        <v>1.4000000000000001</v>
      </c>
      <c r="G25" s="6">
        <v>2.7</v>
      </c>
    </row>
    <row r="26" spans="1:7" x14ac:dyDescent="0.2">
      <c r="A26" s="4">
        <v>501</v>
      </c>
      <c r="B26" s="15" t="s">
        <v>79</v>
      </c>
      <c r="C26" s="6">
        <v>9.8000000000000007</v>
      </c>
      <c r="D26" s="6"/>
      <c r="E26" s="6"/>
      <c r="F26" s="6"/>
      <c r="G26" s="6"/>
    </row>
    <row r="27" spans="1:7" ht="25.5" x14ac:dyDescent="0.2">
      <c r="A27" s="4">
        <v>502</v>
      </c>
      <c r="B27" s="15" t="s">
        <v>80</v>
      </c>
      <c r="C27" s="6">
        <v>12.200000000000001</v>
      </c>
      <c r="D27" s="6"/>
      <c r="E27" s="6"/>
      <c r="F27" s="6"/>
      <c r="G27" s="6"/>
    </row>
    <row r="28" spans="1:7" x14ac:dyDescent="0.2">
      <c r="A28" s="4">
        <v>503</v>
      </c>
      <c r="B28" s="15" t="s">
        <v>81</v>
      </c>
      <c r="C28" s="6">
        <v>13.100000000000001</v>
      </c>
      <c r="D28" s="6">
        <v>1.2000000000000002</v>
      </c>
      <c r="E28" s="6">
        <v>2.3000000000000003</v>
      </c>
      <c r="F28" s="6">
        <v>1.3</v>
      </c>
      <c r="G28" s="6">
        <v>2.3000000000000003</v>
      </c>
    </row>
    <row r="29" spans="1:7" x14ac:dyDescent="0.2">
      <c r="A29" s="4">
        <v>600</v>
      </c>
      <c r="B29" s="15" t="s">
        <v>82</v>
      </c>
      <c r="C29" s="6">
        <v>37.5</v>
      </c>
      <c r="D29" s="6">
        <v>0.30000000000000004</v>
      </c>
      <c r="E29" s="6">
        <v>3</v>
      </c>
      <c r="F29" s="6">
        <v>0.5</v>
      </c>
      <c r="G29" s="6">
        <v>3</v>
      </c>
    </row>
    <row r="30" spans="1:7" x14ac:dyDescent="0.2">
      <c r="A30" s="4">
        <v>700</v>
      </c>
      <c r="B30" s="15" t="s">
        <v>83</v>
      </c>
      <c r="C30" s="6">
        <v>10.700000000000001</v>
      </c>
      <c r="D30" s="6">
        <v>0.8</v>
      </c>
      <c r="E30" s="6">
        <v>3.4000000000000004</v>
      </c>
      <c r="F30" s="6">
        <v>1.3</v>
      </c>
      <c r="G30" s="6">
        <v>3.3000000000000003</v>
      </c>
    </row>
    <row r="31" spans="1:7" ht="25.5" x14ac:dyDescent="0.2">
      <c r="A31" s="4">
        <v>701</v>
      </c>
      <c r="B31" s="15" t="s">
        <v>84</v>
      </c>
      <c r="C31" s="6">
        <v>11.5</v>
      </c>
      <c r="D31" s="6">
        <v>4.5</v>
      </c>
      <c r="E31" s="6">
        <v>0.2</v>
      </c>
      <c r="F31" s="6">
        <v>0.5</v>
      </c>
      <c r="G31" s="6">
        <v>0.2</v>
      </c>
    </row>
    <row r="32" spans="1:7" ht="25.5" x14ac:dyDescent="0.2">
      <c r="A32" s="4">
        <v>702</v>
      </c>
      <c r="B32" s="15" t="s">
        <v>85</v>
      </c>
      <c r="C32" s="6">
        <v>9.6000000000000014</v>
      </c>
      <c r="D32" s="6"/>
      <c r="E32" s="6">
        <v>0.30000000000000004</v>
      </c>
      <c r="F32" s="6"/>
      <c r="G32" s="6">
        <v>0.30000000000000004</v>
      </c>
    </row>
    <row r="33" spans="1:7" ht="25.5" x14ac:dyDescent="0.2">
      <c r="A33" s="4">
        <v>703</v>
      </c>
      <c r="B33" s="15" t="s">
        <v>86</v>
      </c>
      <c r="C33" s="6">
        <v>12.8</v>
      </c>
      <c r="D33" s="6"/>
      <c r="E33" s="6"/>
      <c r="F33" s="6"/>
      <c r="G33" s="6"/>
    </row>
    <row r="34" spans="1:7" ht="25.5" x14ac:dyDescent="0.2">
      <c r="A34" s="4">
        <v>800</v>
      </c>
      <c r="B34" s="15" t="s">
        <v>87</v>
      </c>
      <c r="C34" s="6">
        <v>7.7</v>
      </c>
      <c r="D34" s="6"/>
      <c r="E34" s="6">
        <v>3.1</v>
      </c>
      <c r="F34" s="6"/>
      <c r="G34" s="6">
        <v>3</v>
      </c>
    </row>
    <row r="35" spans="1:7" ht="25.5" x14ac:dyDescent="0.2">
      <c r="A35" s="4">
        <v>900</v>
      </c>
      <c r="B35" s="15" t="s">
        <v>88</v>
      </c>
      <c r="C35" s="6">
        <v>9</v>
      </c>
      <c r="D35" s="6"/>
      <c r="E35" s="6">
        <v>0.9</v>
      </c>
      <c r="F35" s="6"/>
      <c r="G35" s="6">
        <v>0.8</v>
      </c>
    </row>
    <row r="36" spans="1:7" ht="25.5" x14ac:dyDescent="0.2">
      <c r="A36" s="4">
        <v>901</v>
      </c>
      <c r="B36" s="15" t="s">
        <v>89</v>
      </c>
      <c r="C36" s="6">
        <v>9</v>
      </c>
      <c r="D36" s="6"/>
      <c r="E36" s="6">
        <v>0.30000000000000004</v>
      </c>
      <c r="F36" s="6"/>
      <c r="G36" s="6">
        <v>0.30000000000000004</v>
      </c>
    </row>
    <row r="37" spans="1:7" x14ac:dyDescent="0.2">
      <c r="A37" s="4">
        <v>1000</v>
      </c>
      <c r="B37" s="15" t="s">
        <v>90</v>
      </c>
      <c r="C37" s="6">
        <v>11.9</v>
      </c>
      <c r="D37" s="6">
        <v>5.4</v>
      </c>
      <c r="E37" s="6">
        <v>20.100000000000001</v>
      </c>
      <c r="F37" s="6">
        <v>53.900000000000006</v>
      </c>
      <c r="G37" s="6">
        <v>20.8</v>
      </c>
    </row>
    <row r="38" spans="1:7" x14ac:dyDescent="0.2">
      <c r="A38" s="4">
        <v>1001</v>
      </c>
      <c r="B38" s="15" t="s">
        <v>91</v>
      </c>
      <c r="C38" s="6">
        <v>9</v>
      </c>
      <c r="D38" s="6"/>
      <c r="E38" s="6"/>
      <c r="F38" s="6"/>
      <c r="G38" s="6"/>
    </row>
    <row r="39" spans="1:7" ht="25.5" x14ac:dyDescent="0.2">
      <c r="A39" s="4">
        <v>1002</v>
      </c>
      <c r="B39" s="15" t="s">
        <v>92</v>
      </c>
      <c r="C39" s="6">
        <v>12</v>
      </c>
      <c r="D39" s="6">
        <v>2.4000000000000004</v>
      </c>
      <c r="E39" s="6">
        <v>0.2</v>
      </c>
      <c r="F39" s="6">
        <v>0.30000000000000004</v>
      </c>
      <c r="G39" s="6">
        <v>0.2</v>
      </c>
    </row>
    <row r="40" spans="1:7" ht="25.5" x14ac:dyDescent="0.2">
      <c r="A40" s="4">
        <v>1003</v>
      </c>
      <c r="B40" s="15" t="s">
        <v>93</v>
      </c>
      <c r="C40" s="6">
        <v>9.9</v>
      </c>
      <c r="D40" s="6"/>
      <c r="E40" s="6">
        <v>1.4000000000000001</v>
      </c>
      <c r="F40" s="6"/>
      <c r="G40" s="6">
        <v>1.4000000000000001</v>
      </c>
    </row>
    <row r="41" spans="1:7" x14ac:dyDescent="0.2">
      <c r="A41" s="4">
        <v>1004</v>
      </c>
      <c r="B41" s="15" t="s">
        <v>94</v>
      </c>
      <c r="C41" s="6">
        <v>11.9</v>
      </c>
      <c r="D41" s="6">
        <v>4.7</v>
      </c>
      <c r="E41" s="6">
        <v>11.100000000000001</v>
      </c>
      <c r="F41" s="6">
        <v>25.6</v>
      </c>
      <c r="G41" s="6">
        <v>11.4</v>
      </c>
    </row>
    <row r="42" spans="1:7" x14ac:dyDescent="0.2">
      <c r="A42" s="4">
        <v>1005</v>
      </c>
      <c r="B42" s="15" t="s">
        <v>95</v>
      </c>
      <c r="C42" s="6">
        <v>11.5</v>
      </c>
      <c r="D42" s="6"/>
      <c r="E42" s="6">
        <v>3.5</v>
      </c>
      <c r="F42" s="6"/>
      <c r="G42" s="6">
        <v>3.4000000000000004</v>
      </c>
    </row>
    <row r="43" spans="1:7" x14ac:dyDescent="0.2">
      <c r="A43" s="4">
        <v>1006</v>
      </c>
      <c r="B43" s="15" t="s">
        <v>96</v>
      </c>
      <c r="C43" s="6">
        <v>15.600000000000001</v>
      </c>
      <c r="D43" s="6">
        <v>18.400000000000002</v>
      </c>
      <c r="E43" s="6">
        <v>0.70000000000000007</v>
      </c>
      <c r="F43" s="6">
        <v>6.9</v>
      </c>
      <c r="G43" s="6">
        <v>0.8</v>
      </c>
    </row>
    <row r="44" spans="1:7" ht="25.5" x14ac:dyDescent="0.2">
      <c r="A44" s="4">
        <v>1007</v>
      </c>
      <c r="B44" s="15" t="s">
        <v>97</v>
      </c>
      <c r="C44" s="6">
        <v>5</v>
      </c>
      <c r="D44" s="6">
        <v>70</v>
      </c>
      <c r="E44" s="6"/>
      <c r="F44" s="6">
        <v>0.1</v>
      </c>
      <c r="G44" s="6"/>
    </row>
    <row r="45" spans="1:7" x14ac:dyDescent="0.2">
      <c r="A45" s="4">
        <v>1008</v>
      </c>
      <c r="B45" s="15" t="s">
        <v>98</v>
      </c>
      <c r="C45" s="6">
        <v>12.100000000000001</v>
      </c>
      <c r="D45" s="6">
        <v>9.7000000000000011</v>
      </c>
      <c r="E45" s="6">
        <v>4.9000000000000004</v>
      </c>
      <c r="F45" s="6">
        <v>24.8</v>
      </c>
      <c r="G45" s="6">
        <v>5.3000000000000007</v>
      </c>
    </row>
    <row r="46" spans="1:7" ht="25.5" x14ac:dyDescent="0.2">
      <c r="A46" s="4">
        <v>1009</v>
      </c>
      <c r="B46" s="15" t="s">
        <v>99</v>
      </c>
      <c r="C46" s="6">
        <v>15.5</v>
      </c>
      <c r="D46" s="6">
        <v>50.800000000000004</v>
      </c>
      <c r="E46" s="6">
        <v>0.2</v>
      </c>
      <c r="F46" s="6">
        <v>9</v>
      </c>
      <c r="G46" s="6">
        <v>0.4</v>
      </c>
    </row>
    <row r="47" spans="1:7" x14ac:dyDescent="0.2">
      <c r="A47" s="4">
        <v>1010</v>
      </c>
      <c r="B47" s="15" t="s">
        <v>100</v>
      </c>
      <c r="C47" s="6">
        <v>12.9</v>
      </c>
      <c r="D47" s="6">
        <v>17.3</v>
      </c>
      <c r="E47" s="6">
        <v>1.5</v>
      </c>
      <c r="F47" s="6">
        <v>14.700000000000001</v>
      </c>
      <c r="G47" s="6">
        <v>1.8</v>
      </c>
    </row>
    <row r="48" spans="1:7" ht="25.5" x14ac:dyDescent="0.2">
      <c r="A48" s="4">
        <v>1011</v>
      </c>
      <c r="B48" s="15" t="s">
        <v>101</v>
      </c>
      <c r="C48" s="6">
        <v>10.700000000000001</v>
      </c>
      <c r="D48" s="6">
        <v>31.8</v>
      </c>
      <c r="E48" s="6"/>
      <c r="F48" s="6">
        <v>0.1</v>
      </c>
      <c r="G48" s="6"/>
    </row>
    <row r="49" spans="1:7" x14ac:dyDescent="0.2">
      <c r="A49" s="4">
        <v>1012</v>
      </c>
      <c r="B49" s="15" t="s">
        <v>102</v>
      </c>
      <c r="C49" s="6">
        <v>13.200000000000001</v>
      </c>
      <c r="D49" s="6">
        <v>23.1</v>
      </c>
      <c r="E49" s="6">
        <v>1.7000000000000002</v>
      </c>
      <c r="F49" s="6">
        <v>23.8</v>
      </c>
      <c r="G49" s="6">
        <v>2.1</v>
      </c>
    </row>
    <row r="50" spans="1:7" x14ac:dyDescent="0.2">
      <c r="A50" s="4">
        <v>1100</v>
      </c>
      <c r="B50" s="15" t="s">
        <v>103</v>
      </c>
      <c r="C50" s="6">
        <v>11.100000000000001</v>
      </c>
      <c r="D50" s="6">
        <v>0.70000000000000007</v>
      </c>
      <c r="E50" s="6">
        <v>8.7000000000000011</v>
      </c>
      <c r="F50" s="6">
        <v>2.7</v>
      </c>
      <c r="G50" s="6">
        <v>8.5</v>
      </c>
    </row>
    <row r="51" spans="1:7" x14ac:dyDescent="0.2">
      <c r="A51" s="4">
        <v>1101</v>
      </c>
      <c r="B51" s="15" t="s">
        <v>104</v>
      </c>
      <c r="C51" s="6">
        <v>14.3</v>
      </c>
      <c r="D51" s="6">
        <v>1.8</v>
      </c>
      <c r="E51" s="6">
        <v>2.1</v>
      </c>
      <c r="F51" s="6">
        <v>1.9000000000000001</v>
      </c>
      <c r="G51" s="6">
        <v>2.1</v>
      </c>
    </row>
    <row r="52" spans="1:7" ht="25.5" x14ac:dyDescent="0.2">
      <c r="A52" s="4">
        <v>1102</v>
      </c>
      <c r="B52" s="15" t="s">
        <v>105</v>
      </c>
      <c r="C52" s="6">
        <v>11.700000000000001</v>
      </c>
      <c r="D52" s="6">
        <v>0.8</v>
      </c>
      <c r="E52" s="6">
        <v>0.5</v>
      </c>
      <c r="F52" s="6">
        <v>0.2</v>
      </c>
      <c r="G52" s="6">
        <v>0.5</v>
      </c>
    </row>
    <row r="53" spans="1:7" x14ac:dyDescent="0.2">
      <c r="A53" s="4">
        <v>1103</v>
      </c>
      <c r="B53" s="15" t="s">
        <v>106</v>
      </c>
      <c r="C53" s="6">
        <v>12</v>
      </c>
      <c r="D53" s="6">
        <v>0.9</v>
      </c>
      <c r="E53" s="6">
        <v>0.5</v>
      </c>
      <c r="F53" s="6">
        <v>0.2</v>
      </c>
      <c r="G53" s="6">
        <v>0.5</v>
      </c>
    </row>
    <row r="54" spans="1:7" x14ac:dyDescent="0.2">
      <c r="A54" s="4">
        <v>1104</v>
      </c>
      <c r="B54" s="15" t="s">
        <v>107</v>
      </c>
      <c r="C54" s="6">
        <v>11.600000000000001</v>
      </c>
      <c r="D54" s="6">
        <v>0.1</v>
      </c>
      <c r="E54" s="6">
        <v>0.4</v>
      </c>
      <c r="F54" s="6"/>
      <c r="G54" s="6">
        <v>0.4</v>
      </c>
    </row>
    <row r="55" spans="1:7" x14ac:dyDescent="0.2">
      <c r="A55" s="4">
        <v>1105</v>
      </c>
      <c r="B55" s="15" t="s">
        <v>108</v>
      </c>
      <c r="C55" s="6">
        <v>14.700000000000001</v>
      </c>
      <c r="D55" s="6">
        <v>2.3000000000000003</v>
      </c>
      <c r="E55" s="6"/>
      <c r="F55" s="6"/>
      <c r="G55" s="6"/>
    </row>
    <row r="56" spans="1:7" x14ac:dyDescent="0.2">
      <c r="A56" s="4">
        <v>1200</v>
      </c>
      <c r="B56" s="15" t="s">
        <v>109</v>
      </c>
      <c r="C56" s="6">
        <v>9.6000000000000014</v>
      </c>
      <c r="D56" s="6">
        <v>2.9000000000000004</v>
      </c>
      <c r="E56" s="6">
        <v>9.4</v>
      </c>
      <c r="F56" s="6">
        <v>13.3</v>
      </c>
      <c r="G56" s="6">
        <v>9.4</v>
      </c>
    </row>
    <row r="57" spans="1:7" x14ac:dyDescent="0.2">
      <c r="A57" s="4">
        <v>1201</v>
      </c>
      <c r="B57" s="15" t="s">
        <v>110</v>
      </c>
      <c r="C57" s="6">
        <v>13.700000000000001</v>
      </c>
      <c r="D57" s="6">
        <v>1</v>
      </c>
      <c r="E57" s="6">
        <v>0.2</v>
      </c>
      <c r="F57" s="6">
        <v>0.1</v>
      </c>
      <c r="G57" s="6">
        <v>0.2</v>
      </c>
    </row>
    <row r="58" spans="1:7" x14ac:dyDescent="0.2">
      <c r="A58" s="4">
        <v>1202</v>
      </c>
      <c r="B58" s="15" t="s">
        <v>111</v>
      </c>
      <c r="C58" s="6">
        <v>9.7000000000000011</v>
      </c>
      <c r="D58" s="6"/>
      <c r="E58" s="6"/>
      <c r="F58" s="6"/>
      <c r="G58" s="6"/>
    </row>
    <row r="59" spans="1:7" ht="25.5" x14ac:dyDescent="0.2">
      <c r="A59" s="4">
        <v>1203</v>
      </c>
      <c r="B59" s="15" t="s">
        <v>112</v>
      </c>
      <c r="C59" s="6">
        <v>11.5</v>
      </c>
      <c r="D59" s="6">
        <v>3</v>
      </c>
      <c r="E59" s="6">
        <v>0.9</v>
      </c>
      <c r="F59" s="6">
        <v>1.3</v>
      </c>
      <c r="G59" s="6">
        <v>0.9</v>
      </c>
    </row>
    <row r="60" spans="1:7" ht="25.5" x14ac:dyDescent="0.2">
      <c r="A60" s="4">
        <v>1204</v>
      </c>
      <c r="B60" s="15" t="s">
        <v>113</v>
      </c>
      <c r="C60" s="6">
        <v>11.700000000000001</v>
      </c>
      <c r="D60" s="6">
        <v>12.700000000000001</v>
      </c>
      <c r="E60" s="6">
        <v>0.1</v>
      </c>
      <c r="F60" s="6">
        <v>0.70000000000000007</v>
      </c>
      <c r="G60" s="6">
        <v>0.1</v>
      </c>
    </row>
    <row r="61" spans="1:7" x14ac:dyDescent="0.2">
      <c r="A61" s="4">
        <v>1205</v>
      </c>
      <c r="B61" s="15" t="s">
        <v>114</v>
      </c>
      <c r="C61" s="6">
        <v>8.5</v>
      </c>
      <c r="D61" s="6">
        <v>0.1</v>
      </c>
      <c r="E61" s="6">
        <v>0.60000000000000009</v>
      </c>
      <c r="F61" s="6"/>
      <c r="G61" s="6">
        <v>0.60000000000000009</v>
      </c>
    </row>
    <row r="62" spans="1:7" ht="25.5" x14ac:dyDescent="0.2">
      <c r="A62" s="4">
        <v>1206</v>
      </c>
      <c r="B62" s="15" t="s">
        <v>115</v>
      </c>
      <c r="C62" s="6">
        <v>6.3000000000000007</v>
      </c>
      <c r="D62" s="6">
        <v>0.70000000000000007</v>
      </c>
      <c r="E62" s="6">
        <v>0.1</v>
      </c>
      <c r="F62" s="6"/>
      <c r="G62" s="6">
        <v>0.1</v>
      </c>
    </row>
    <row r="63" spans="1:7" x14ac:dyDescent="0.2">
      <c r="A63" s="4">
        <v>1207</v>
      </c>
      <c r="B63" s="15" t="s">
        <v>116</v>
      </c>
      <c r="C63" s="6"/>
      <c r="D63" s="6"/>
      <c r="E63" s="6"/>
      <c r="F63" s="6"/>
      <c r="G63" s="6"/>
    </row>
    <row r="64" spans="1:7" x14ac:dyDescent="0.2">
      <c r="A64" s="4">
        <v>1208</v>
      </c>
      <c r="B64" s="15" t="s">
        <v>117</v>
      </c>
      <c r="C64" s="6">
        <v>8.1</v>
      </c>
      <c r="D64" s="6">
        <v>0.1</v>
      </c>
      <c r="E64" s="6">
        <v>0.60000000000000009</v>
      </c>
      <c r="F64" s="6"/>
      <c r="G64" s="6">
        <v>0.60000000000000009</v>
      </c>
    </row>
    <row r="65" spans="1:7" x14ac:dyDescent="0.2">
      <c r="A65" s="4">
        <v>1209</v>
      </c>
      <c r="B65" s="15" t="s">
        <v>118</v>
      </c>
      <c r="C65" s="6">
        <v>7.7</v>
      </c>
      <c r="D65" s="6">
        <v>0.4</v>
      </c>
      <c r="E65" s="6">
        <v>1.3</v>
      </c>
      <c r="F65" s="6">
        <v>0.2</v>
      </c>
      <c r="G65" s="6">
        <v>1.3</v>
      </c>
    </row>
    <row r="66" spans="1:7" ht="25.5" x14ac:dyDescent="0.2">
      <c r="A66" s="4">
        <v>1210</v>
      </c>
      <c r="B66" s="15" t="s">
        <v>119</v>
      </c>
      <c r="C66" s="6">
        <v>8.5</v>
      </c>
      <c r="D66" s="6">
        <v>1.5</v>
      </c>
      <c r="E66" s="6">
        <v>0.30000000000000004</v>
      </c>
      <c r="F66" s="6">
        <v>0.2</v>
      </c>
      <c r="G66" s="6">
        <v>0.30000000000000004</v>
      </c>
    </row>
    <row r="67" spans="1:7" x14ac:dyDescent="0.2">
      <c r="A67" s="4">
        <v>1211</v>
      </c>
      <c r="B67" s="15" t="s">
        <v>120</v>
      </c>
      <c r="C67" s="6">
        <v>13</v>
      </c>
      <c r="D67" s="6">
        <v>6.8000000000000007</v>
      </c>
      <c r="E67" s="6"/>
      <c r="F67" s="6">
        <v>0.1</v>
      </c>
      <c r="G67" s="6"/>
    </row>
    <row r="68" spans="1:7" x14ac:dyDescent="0.2">
      <c r="A68" s="4">
        <v>1212</v>
      </c>
      <c r="B68" s="15" t="s">
        <v>121</v>
      </c>
      <c r="C68" s="6">
        <v>13</v>
      </c>
      <c r="D68" s="6">
        <v>1.5</v>
      </c>
      <c r="E68" s="6"/>
      <c r="F68" s="6"/>
      <c r="G68" s="6"/>
    </row>
    <row r="69" spans="1:7" ht="25.5" x14ac:dyDescent="0.2">
      <c r="A69" s="4">
        <v>1213</v>
      </c>
      <c r="B69" s="15" t="s">
        <v>122</v>
      </c>
      <c r="C69" s="6">
        <v>4.4000000000000004</v>
      </c>
      <c r="D69" s="6"/>
      <c r="E69" s="6">
        <v>0.1</v>
      </c>
      <c r="F69" s="6"/>
      <c r="G69" s="6">
        <v>0.1</v>
      </c>
    </row>
    <row r="70" spans="1:7" x14ac:dyDescent="0.2">
      <c r="A70" s="4">
        <v>1214</v>
      </c>
      <c r="B70" s="15" t="s">
        <v>123</v>
      </c>
      <c r="C70" s="6">
        <v>13.200000000000001</v>
      </c>
      <c r="D70" s="6">
        <v>21.1</v>
      </c>
      <c r="E70" s="6">
        <v>0.5</v>
      </c>
      <c r="F70" s="6">
        <v>6.3000000000000007</v>
      </c>
      <c r="G70" s="6">
        <v>0.60000000000000009</v>
      </c>
    </row>
    <row r="71" spans="1:7" ht="25.5" x14ac:dyDescent="0.2">
      <c r="A71" s="4">
        <v>1215</v>
      </c>
      <c r="B71" s="15" t="s">
        <v>124</v>
      </c>
      <c r="C71" s="6">
        <v>8.4</v>
      </c>
      <c r="D71" s="6">
        <v>0.4</v>
      </c>
      <c r="E71" s="6">
        <v>1.6</v>
      </c>
      <c r="F71" s="6">
        <v>0.30000000000000004</v>
      </c>
      <c r="G71" s="6">
        <v>1.6</v>
      </c>
    </row>
    <row r="72" spans="1:7" x14ac:dyDescent="0.2">
      <c r="A72" s="4">
        <v>1216</v>
      </c>
      <c r="B72" s="15" t="s">
        <v>125</v>
      </c>
      <c r="C72" s="6">
        <v>8.9</v>
      </c>
      <c r="D72" s="6">
        <v>0.70000000000000007</v>
      </c>
      <c r="E72" s="6">
        <v>0.60000000000000009</v>
      </c>
      <c r="F72" s="6">
        <v>0.2</v>
      </c>
      <c r="G72" s="6">
        <v>0.60000000000000009</v>
      </c>
    </row>
    <row r="73" spans="1:7" x14ac:dyDescent="0.2">
      <c r="A73" s="4">
        <v>1217</v>
      </c>
      <c r="B73" s="15" t="s">
        <v>126</v>
      </c>
      <c r="C73" s="6">
        <v>10.100000000000001</v>
      </c>
      <c r="D73" s="6">
        <v>1.1000000000000001</v>
      </c>
      <c r="E73" s="6">
        <v>1.7000000000000002</v>
      </c>
      <c r="F73" s="6">
        <v>0.9</v>
      </c>
      <c r="G73" s="6">
        <v>1.7000000000000002</v>
      </c>
    </row>
    <row r="74" spans="1:7" x14ac:dyDescent="0.2">
      <c r="A74" s="4">
        <v>1218</v>
      </c>
      <c r="B74" s="15" t="s">
        <v>127</v>
      </c>
      <c r="C74" s="6">
        <v>10.8</v>
      </c>
      <c r="D74" s="6">
        <v>3.3000000000000003</v>
      </c>
      <c r="E74" s="6">
        <v>0.5</v>
      </c>
      <c r="F74" s="6">
        <v>0.8</v>
      </c>
      <c r="G74" s="6">
        <v>0.5</v>
      </c>
    </row>
    <row r="75" spans="1:7" x14ac:dyDescent="0.2">
      <c r="A75" s="4">
        <v>1219</v>
      </c>
      <c r="B75" s="15" t="s">
        <v>128</v>
      </c>
      <c r="C75" s="6">
        <v>13</v>
      </c>
      <c r="D75" s="6"/>
      <c r="E75" s="6"/>
      <c r="F75" s="6"/>
      <c r="G75" s="6"/>
    </row>
    <row r="76" spans="1:7" ht="25.5" x14ac:dyDescent="0.2">
      <c r="A76" s="4">
        <v>1300</v>
      </c>
      <c r="B76" s="15" t="s">
        <v>129</v>
      </c>
      <c r="C76" s="6">
        <v>12.100000000000001</v>
      </c>
      <c r="D76" s="6">
        <v>0.30000000000000004</v>
      </c>
      <c r="E76" s="6">
        <v>2.4000000000000004</v>
      </c>
      <c r="F76" s="6">
        <v>0.4</v>
      </c>
      <c r="G76" s="6">
        <v>2.3000000000000003</v>
      </c>
    </row>
    <row r="77" spans="1:7" ht="25.5" x14ac:dyDescent="0.2">
      <c r="A77" s="4">
        <v>1400</v>
      </c>
      <c r="B77" s="15" t="s">
        <v>130</v>
      </c>
      <c r="C77" s="6">
        <v>13.200000000000001</v>
      </c>
      <c r="D77" s="6"/>
      <c r="E77" s="6">
        <v>6.3000000000000007</v>
      </c>
      <c r="F77" s="6">
        <v>0.1</v>
      </c>
      <c r="G77" s="6">
        <v>6.2</v>
      </c>
    </row>
    <row r="78" spans="1:7" ht="25.5" x14ac:dyDescent="0.2">
      <c r="A78" s="4">
        <v>1401</v>
      </c>
      <c r="B78" s="15" t="s">
        <v>131</v>
      </c>
      <c r="C78" s="6">
        <v>12.5</v>
      </c>
      <c r="D78" s="6"/>
      <c r="E78" s="6">
        <v>0.30000000000000004</v>
      </c>
      <c r="F78" s="6"/>
      <c r="G78" s="6">
        <v>0.30000000000000004</v>
      </c>
    </row>
    <row r="79" spans="1:7" x14ac:dyDescent="0.2">
      <c r="A79" s="4">
        <v>1402</v>
      </c>
      <c r="B79" s="15" t="s">
        <v>132</v>
      </c>
      <c r="C79" s="6">
        <v>12.4</v>
      </c>
      <c r="D79" s="6"/>
      <c r="E79" s="6">
        <v>0.1</v>
      </c>
      <c r="F79" s="6"/>
      <c r="G79" s="6">
        <v>0.1</v>
      </c>
    </row>
    <row r="80" spans="1:7" x14ac:dyDescent="0.2">
      <c r="A80" s="4">
        <v>1403</v>
      </c>
      <c r="B80" s="15" t="s">
        <v>133</v>
      </c>
      <c r="C80" s="6">
        <v>17.400000000000002</v>
      </c>
      <c r="D80" s="6">
        <v>0.9</v>
      </c>
      <c r="E80" s="6">
        <v>0.1</v>
      </c>
      <c r="F80" s="6"/>
      <c r="G80" s="6">
        <v>0.1</v>
      </c>
    </row>
    <row r="81" spans="1:7" x14ac:dyDescent="0.2">
      <c r="A81" s="4">
        <v>1404</v>
      </c>
      <c r="B81" s="15" t="s">
        <v>134</v>
      </c>
      <c r="C81" s="6">
        <v>12.3</v>
      </c>
      <c r="D81" s="6"/>
      <c r="E81" s="6">
        <v>2.8000000000000003</v>
      </c>
      <c r="F81" s="6"/>
      <c r="G81" s="6">
        <v>2.8000000000000003</v>
      </c>
    </row>
    <row r="82" spans="1:7" x14ac:dyDescent="0.2">
      <c r="A82" s="4">
        <v>1500</v>
      </c>
      <c r="B82" s="15" t="s">
        <v>135</v>
      </c>
      <c r="C82" s="6">
        <v>8.9</v>
      </c>
      <c r="D82" s="6">
        <v>0.4</v>
      </c>
      <c r="E82" s="6">
        <v>8.6</v>
      </c>
      <c r="F82" s="6">
        <v>1.6</v>
      </c>
      <c r="G82" s="6">
        <v>8.5</v>
      </c>
    </row>
    <row r="83" spans="1:7" x14ac:dyDescent="0.2">
      <c r="A83" s="4">
        <v>1501</v>
      </c>
      <c r="B83" s="15" t="s">
        <v>136</v>
      </c>
      <c r="C83" s="6">
        <v>8.3000000000000007</v>
      </c>
      <c r="D83" s="6"/>
      <c r="E83" s="6"/>
      <c r="F83" s="6"/>
      <c r="G83" s="6"/>
    </row>
    <row r="84" spans="1:7" x14ac:dyDescent="0.2">
      <c r="A84" s="4">
        <v>1502</v>
      </c>
      <c r="B84" s="15" t="s">
        <v>137</v>
      </c>
      <c r="C84" s="6">
        <v>14.8</v>
      </c>
      <c r="D84" s="6">
        <v>4.9000000000000004</v>
      </c>
      <c r="E84" s="6">
        <v>0.1</v>
      </c>
      <c r="F84" s="6">
        <v>0.30000000000000004</v>
      </c>
      <c r="G84" s="6">
        <v>0.1</v>
      </c>
    </row>
    <row r="85" spans="1:7" x14ac:dyDescent="0.2">
      <c r="A85" s="4">
        <v>1503</v>
      </c>
      <c r="B85" s="15" t="s">
        <v>138</v>
      </c>
      <c r="C85" s="6">
        <v>10.9</v>
      </c>
      <c r="D85" s="6">
        <v>1.8</v>
      </c>
      <c r="E85" s="6">
        <v>0.70000000000000007</v>
      </c>
      <c r="F85" s="6">
        <v>0.60000000000000009</v>
      </c>
      <c r="G85" s="6">
        <v>0.70000000000000007</v>
      </c>
    </row>
    <row r="86" spans="1:7" x14ac:dyDescent="0.2">
      <c r="A86" s="4">
        <v>1504</v>
      </c>
      <c r="B86" s="15" t="s">
        <v>139</v>
      </c>
      <c r="C86" s="6">
        <v>11.600000000000001</v>
      </c>
      <c r="D86" s="6">
        <v>2.8000000000000003</v>
      </c>
      <c r="E86" s="6">
        <v>0.4</v>
      </c>
      <c r="F86" s="6">
        <v>0.60000000000000009</v>
      </c>
      <c r="G86" s="6">
        <v>0.4</v>
      </c>
    </row>
    <row r="87" spans="1:7" x14ac:dyDescent="0.2">
      <c r="A87" s="4">
        <v>1505</v>
      </c>
      <c r="B87" s="15" t="s">
        <v>140</v>
      </c>
      <c r="C87" s="6">
        <v>9</v>
      </c>
      <c r="D87" s="6">
        <v>0.4</v>
      </c>
      <c r="E87" s="6">
        <v>1.5</v>
      </c>
      <c r="F87" s="6">
        <v>0.30000000000000004</v>
      </c>
      <c r="G87" s="6">
        <v>1.4000000000000001</v>
      </c>
    </row>
    <row r="88" spans="1:7" x14ac:dyDescent="0.2">
      <c r="A88" s="4">
        <v>1506</v>
      </c>
      <c r="B88" s="15" t="s">
        <v>141</v>
      </c>
      <c r="C88" s="6">
        <v>11.5</v>
      </c>
      <c r="D88" s="6">
        <v>0.70000000000000007</v>
      </c>
      <c r="E88" s="6">
        <v>0.60000000000000009</v>
      </c>
      <c r="F88" s="6">
        <v>0.2</v>
      </c>
      <c r="G88" s="6">
        <v>0.60000000000000009</v>
      </c>
    </row>
    <row r="89" spans="1:7" ht="25.5" x14ac:dyDescent="0.2">
      <c r="A89" s="4">
        <v>1600</v>
      </c>
      <c r="B89" s="15" t="s">
        <v>142</v>
      </c>
      <c r="C89" s="6">
        <v>8.6</v>
      </c>
      <c r="D89" s="6"/>
      <c r="E89" s="6">
        <v>9.9</v>
      </c>
      <c r="F89" s="6"/>
      <c r="G89" s="6">
        <v>9.7000000000000011</v>
      </c>
    </row>
    <row r="90" spans="1:7" ht="25.5" x14ac:dyDescent="0.2">
      <c r="A90" s="4">
        <v>1700</v>
      </c>
      <c r="B90" s="15" t="s">
        <v>143</v>
      </c>
      <c r="C90" s="6"/>
      <c r="D90" s="6"/>
      <c r="E90" s="6"/>
      <c r="F90" s="6"/>
      <c r="G90" s="6"/>
    </row>
    <row r="91" spans="1:7" x14ac:dyDescent="0.2">
      <c r="A91" s="4">
        <v>1800</v>
      </c>
      <c r="B91" s="15" t="s">
        <v>144</v>
      </c>
      <c r="C91" s="6">
        <v>11.5</v>
      </c>
      <c r="D91" s="6">
        <v>0.70000000000000007</v>
      </c>
      <c r="E91" s="6">
        <v>0.30000000000000004</v>
      </c>
      <c r="F91" s="6">
        <v>0.1</v>
      </c>
      <c r="G91" s="6">
        <v>0.30000000000000004</v>
      </c>
    </row>
    <row r="92" spans="1:7" ht="25.5" x14ac:dyDescent="0.2">
      <c r="A92" s="4">
        <v>1900</v>
      </c>
      <c r="B92" s="15" t="s">
        <v>145</v>
      </c>
      <c r="C92" s="6">
        <v>7.3000000000000007</v>
      </c>
      <c r="D92" s="6"/>
      <c r="E92" s="6"/>
      <c r="F92" s="6"/>
      <c r="G92" s="6"/>
    </row>
    <row r="93" spans="1:7" ht="25.5" x14ac:dyDescent="0.2">
      <c r="A93" s="4">
        <v>2000</v>
      </c>
      <c r="B93" s="15" t="s">
        <v>146</v>
      </c>
      <c r="C93" s="6">
        <v>13.700000000000001</v>
      </c>
      <c r="D93" s="6">
        <v>1.3</v>
      </c>
      <c r="E93" s="6">
        <v>8.6</v>
      </c>
      <c r="F93" s="6">
        <v>5.4</v>
      </c>
      <c r="G93" s="6">
        <v>8.5</v>
      </c>
    </row>
    <row r="94" spans="1:7" ht="25.5" x14ac:dyDescent="0.2">
      <c r="A94" s="4">
        <v>2001</v>
      </c>
      <c r="B94" s="15" t="s">
        <v>147</v>
      </c>
      <c r="C94" s="6">
        <v>16.600000000000001</v>
      </c>
      <c r="D94" s="6">
        <v>4.7</v>
      </c>
      <c r="E94" s="6">
        <v>0.5</v>
      </c>
      <c r="F94" s="6">
        <v>1.3</v>
      </c>
      <c r="G94" s="6">
        <v>0.60000000000000009</v>
      </c>
    </row>
    <row r="95" spans="1:7" x14ac:dyDescent="0.2">
      <c r="A95" s="4">
        <v>2002</v>
      </c>
      <c r="B95" s="15" t="s">
        <v>148</v>
      </c>
      <c r="C95" s="6">
        <v>9.7000000000000011</v>
      </c>
      <c r="D95" s="6">
        <v>4</v>
      </c>
      <c r="E95" s="6">
        <v>0.70000000000000007</v>
      </c>
      <c r="F95" s="6">
        <v>1.4000000000000001</v>
      </c>
      <c r="G95" s="6">
        <v>0.70000000000000007</v>
      </c>
    </row>
    <row r="96" spans="1:7" ht="38.25" x14ac:dyDescent="0.2">
      <c r="A96" s="4">
        <v>2003</v>
      </c>
      <c r="B96" s="15" t="s">
        <v>149</v>
      </c>
      <c r="C96" s="6">
        <v>11.5</v>
      </c>
      <c r="D96" s="6">
        <v>6.1000000000000005</v>
      </c>
      <c r="E96" s="6">
        <v>0.1</v>
      </c>
      <c r="F96" s="6">
        <v>0.30000000000000004</v>
      </c>
      <c r="G96" s="6">
        <v>0.1</v>
      </c>
    </row>
    <row r="97" spans="1:7" x14ac:dyDescent="0.2">
      <c r="A97" s="4">
        <v>2004</v>
      </c>
      <c r="B97" s="15" t="s">
        <v>150</v>
      </c>
      <c r="C97" s="6">
        <v>19.200000000000003</v>
      </c>
      <c r="D97" s="6">
        <v>4.3</v>
      </c>
      <c r="E97" s="6">
        <v>0.2</v>
      </c>
      <c r="F97" s="6">
        <v>0.5</v>
      </c>
      <c r="G97" s="6">
        <v>0.2</v>
      </c>
    </row>
    <row r="98" spans="1:7" ht="25.5" x14ac:dyDescent="0.2">
      <c r="A98" s="4">
        <v>2005</v>
      </c>
      <c r="B98" s="15" t="s">
        <v>151</v>
      </c>
      <c r="C98" s="6">
        <v>3.3000000000000003</v>
      </c>
      <c r="D98" s="6">
        <v>1.1000000000000001</v>
      </c>
      <c r="E98" s="6">
        <v>0.1</v>
      </c>
      <c r="F98" s="6">
        <v>0.1</v>
      </c>
      <c r="G98" s="6">
        <v>0.1</v>
      </c>
    </row>
    <row r="99" spans="1:7" x14ac:dyDescent="0.2">
      <c r="C99" s="2"/>
      <c r="D99" s="2"/>
      <c r="E99" s="2"/>
      <c r="F99" s="2"/>
      <c r="G99" s="2"/>
    </row>
  </sheetData>
  <pageMargins left="0.8" right="0.4" top="0.6" bottom="0.6" header="0.2" footer="0.2"/>
  <pageSetup paperSize="9" scale="71" fitToHeight="0" pageOrder="overThenDown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"/>
  <sheetViews>
    <sheetView workbookViewId="0">
      <selection activeCell="L3" sqref="L3"/>
    </sheetView>
  </sheetViews>
  <sheetFormatPr defaultRowHeight="12.75" x14ac:dyDescent="0.2"/>
  <cols>
    <col min="1" max="1" width="5.7109375" style="1" customWidth="1"/>
    <col min="2" max="2" width="21.7109375" style="1" customWidth="1"/>
    <col min="3" max="7" width="10.7109375" style="1" customWidth="1"/>
    <col min="8" max="16384" width="9.140625" style="1"/>
  </cols>
  <sheetData>
    <row r="1" spans="1:7" x14ac:dyDescent="0.2">
      <c r="A1" s="1" t="s">
        <v>152</v>
      </c>
    </row>
    <row r="2" spans="1:7" x14ac:dyDescent="0.2">
      <c r="A2" s="1" t="s">
        <v>1</v>
      </c>
    </row>
    <row r="3" spans="1:7" x14ac:dyDescent="0.2">
      <c r="A3" s="1" t="s">
        <v>153</v>
      </c>
    </row>
    <row r="4" spans="1:7" x14ac:dyDescent="0.2">
      <c r="A4" s="1" t="s">
        <v>154</v>
      </c>
    </row>
    <row r="5" spans="1:7" x14ac:dyDescent="0.2">
      <c r="A5" s="1" t="s">
        <v>4</v>
      </c>
    </row>
    <row r="6" spans="1:7" x14ac:dyDescent="0.2">
      <c r="A6" s="1" t="s">
        <v>5</v>
      </c>
    </row>
    <row r="7" spans="1:7" x14ac:dyDescent="0.2">
      <c r="A7" s="1" t="s">
        <v>6</v>
      </c>
    </row>
    <row r="8" spans="1:7" ht="25.5" customHeight="1" x14ac:dyDescent="0.2">
      <c r="A8" s="28" t="s">
        <v>7</v>
      </c>
      <c r="B8" s="28" t="s">
        <v>155</v>
      </c>
      <c r="C8" s="28" t="s">
        <v>59</v>
      </c>
      <c r="D8" s="28" t="s">
        <v>156</v>
      </c>
      <c r="E8" s="29"/>
      <c r="F8" s="28" t="s">
        <v>61</v>
      </c>
      <c r="G8" s="28" t="s">
        <v>62</v>
      </c>
    </row>
    <row r="9" spans="1:7" ht="12.75" customHeight="1" x14ac:dyDescent="0.2">
      <c r="A9" s="29"/>
      <c r="B9" s="29"/>
      <c r="C9" s="29"/>
      <c r="D9" s="3" t="s">
        <v>27</v>
      </c>
      <c r="E9" s="3" t="s">
        <v>157</v>
      </c>
      <c r="F9" s="29"/>
      <c r="G9" s="29"/>
    </row>
    <row r="10" spans="1:7" x14ac:dyDescent="0.2">
      <c r="A10" s="3" t="s">
        <v>8</v>
      </c>
      <c r="B10" s="3" t="s">
        <v>10</v>
      </c>
      <c r="C10" s="3">
        <v>1</v>
      </c>
      <c r="D10" s="3">
        <v>2</v>
      </c>
      <c r="E10" s="3">
        <v>3</v>
      </c>
      <c r="F10" s="3">
        <v>4</v>
      </c>
      <c r="G10" s="3">
        <v>5</v>
      </c>
    </row>
    <row r="11" spans="1:7" x14ac:dyDescent="0.2">
      <c r="A11" s="4">
        <v>100</v>
      </c>
      <c r="B11" s="15" t="s">
        <v>158</v>
      </c>
      <c r="C11" s="6">
        <v>9.1</v>
      </c>
      <c r="D11" s="6">
        <v>0.2</v>
      </c>
      <c r="E11" s="6">
        <v>1.4000000000000001</v>
      </c>
      <c r="F11" s="6">
        <v>100</v>
      </c>
      <c r="G11" s="6">
        <v>100</v>
      </c>
    </row>
    <row r="12" spans="1:7" x14ac:dyDescent="0.2">
      <c r="A12" s="4">
        <v>200</v>
      </c>
      <c r="B12" s="15" t="s">
        <v>159</v>
      </c>
      <c r="C12" s="6">
        <v>7.6000000000000005</v>
      </c>
      <c r="D12" s="6">
        <v>0.1</v>
      </c>
      <c r="E12" s="6">
        <v>0.5</v>
      </c>
      <c r="F12" s="6">
        <v>12.200000000000001</v>
      </c>
      <c r="G12" s="6">
        <v>6.1000000000000005</v>
      </c>
    </row>
    <row r="13" spans="1:7" x14ac:dyDescent="0.2">
      <c r="A13" s="4">
        <v>201</v>
      </c>
      <c r="B13" s="15" t="s">
        <v>160</v>
      </c>
      <c r="C13" s="6">
        <v>6.5</v>
      </c>
      <c r="D13" s="6"/>
      <c r="E13" s="6"/>
      <c r="F13" s="6">
        <v>9.1</v>
      </c>
      <c r="G13" s="6"/>
    </row>
    <row r="14" spans="1:7" x14ac:dyDescent="0.2">
      <c r="A14" s="4">
        <v>202</v>
      </c>
      <c r="B14" s="15" t="s">
        <v>161</v>
      </c>
      <c r="C14" s="6">
        <v>67.600000000000009</v>
      </c>
      <c r="D14" s="6"/>
      <c r="E14" s="6"/>
      <c r="F14" s="6"/>
      <c r="G14" s="6"/>
    </row>
    <row r="15" spans="1:7" x14ac:dyDescent="0.2">
      <c r="A15" s="4">
        <v>203</v>
      </c>
      <c r="B15" s="15" t="s">
        <v>162</v>
      </c>
      <c r="C15" s="6">
        <v>24.700000000000003</v>
      </c>
      <c r="D15" s="6">
        <v>36.4</v>
      </c>
      <c r="E15" s="6">
        <v>100</v>
      </c>
      <c r="F15" s="6"/>
      <c r="G15" s="6">
        <v>3.1</v>
      </c>
    </row>
    <row r="16" spans="1:7" x14ac:dyDescent="0.2">
      <c r="A16" s="4">
        <v>204</v>
      </c>
      <c r="B16" s="15" t="s">
        <v>163</v>
      </c>
      <c r="C16" s="6">
        <v>22</v>
      </c>
      <c r="D16" s="6"/>
      <c r="E16" s="6"/>
      <c r="F16" s="6"/>
      <c r="G16" s="6"/>
    </row>
    <row r="17" spans="1:7" x14ac:dyDescent="0.2">
      <c r="A17" s="4">
        <v>205</v>
      </c>
      <c r="B17" s="15" t="s">
        <v>164</v>
      </c>
      <c r="C17" s="6">
        <v>14.600000000000001</v>
      </c>
      <c r="D17" s="6"/>
      <c r="E17" s="6"/>
      <c r="F17" s="6">
        <v>0.1</v>
      </c>
      <c r="G17" s="6"/>
    </row>
    <row r="18" spans="1:7" ht="25.5" x14ac:dyDescent="0.2">
      <c r="A18" s="4">
        <v>206</v>
      </c>
      <c r="B18" s="15" t="s">
        <v>165</v>
      </c>
      <c r="C18" s="6">
        <v>6.9</v>
      </c>
      <c r="D18" s="6"/>
      <c r="E18" s="6"/>
      <c r="F18" s="6"/>
      <c r="G18" s="6"/>
    </row>
    <row r="19" spans="1:7" ht="25.5" x14ac:dyDescent="0.2">
      <c r="A19" s="4">
        <v>207</v>
      </c>
      <c r="B19" s="15" t="s">
        <v>166</v>
      </c>
      <c r="C19" s="6">
        <v>6.3000000000000007</v>
      </c>
      <c r="D19" s="6"/>
      <c r="E19" s="6"/>
      <c r="F19" s="6">
        <v>0.1</v>
      </c>
      <c r="G19" s="6"/>
    </row>
    <row r="20" spans="1:7" x14ac:dyDescent="0.2">
      <c r="A20" s="4">
        <v>300</v>
      </c>
      <c r="B20" s="15" t="s">
        <v>167</v>
      </c>
      <c r="C20" s="6">
        <v>7.8000000000000007</v>
      </c>
      <c r="D20" s="6">
        <v>0.5</v>
      </c>
      <c r="E20" s="6"/>
      <c r="F20" s="6">
        <v>0.70000000000000007</v>
      </c>
      <c r="G20" s="6">
        <v>1.5</v>
      </c>
    </row>
    <row r="21" spans="1:7" x14ac:dyDescent="0.2">
      <c r="A21" s="4">
        <v>301</v>
      </c>
      <c r="B21" s="15" t="s">
        <v>168</v>
      </c>
      <c r="C21" s="6">
        <v>9.4</v>
      </c>
      <c r="D21" s="6">
        <v>4.2</v>
      </c>
      <c r="E21" s="6"/>
      <c r="F21" s="6">
        <v>0.1</v>
      </c>
      <c r="G21" s="6">
        <v>1.5</v>
      </c>
    </row>
    <row r="22" spans="1:7" x14ac:dyDescent="0.2">
      <c r="A22" s="4">
        <v>302</v>
      </c>
      <c r="B22" s="15" t="s">
        <v>169</v>
      </c>
      <c r="C22" s="6">
        <v>10.3</v>
      </c>
      <c r="D22" s="6"/>
      <c r="E22" s="6"/>
      <c r="F22" s="6"/>
      <c r="G22" s="6"/>
    </row>
    <row r="23" spans="1:7" x14ac:dyDescent="0.2">
      <c r="A23" s="4">
        <v>400</v>
      </c>
      <c r="B23" s="15" t="s">
        <v>170</v>
      </c>
      <c r="C23" s="6">
        <v>15.9</v>
      </c>
      <c r="D23" s="6"/>
      <c r="E23" s="6"/>
      <c r="F23" s="6">
        <v>0.60000000000000009</v>
      </c>
      <c r="G23" s="6"/>
    </row>
    <row r="24" spans="1:7" x14ac:dyDescent="0.2">
      <c r="A24" s="4">
        <v>401</v>
      </c>
      <c r="B24" s="15" t="s">
        <v>171</v>
      </c>
      <c r="C24" s="6">
        <v>17.8</v>
      </c>
      <c r="D24" s="6"/>
      <c r="E24" s="6"/>
      <c r="F24" s="6">
        <v>0.4</v>
      </c>
      <c r="G24" s="6"/>
    </row>
    <row r="25" spans="1:7" x14ac:dyDescent="0.2">
      <c r="A25" s="4">
        <v>402</v>
      </c>
      <c r="B25" s="15" t="s">
        <v>172</v>
      </c>
      <c r="C25" s="6">
        <v>11.8</v>
      </c>
      <c r="D25" s="6"/>
      <c r="E25" s="6"/>
      <c r="F25" s="6">
        <v>0.1</v>
      </c>
      <c r="G25" s="6"/>
    </row>
    <row r="26" spans="1:7" x14ac:dyDescent="0.2">
      <c r="A26" s="4">
        <v>500</v>
      </c>
      <c r="B26" s="15" t="s">
        <v>173</v>
      </c>
      <c r="C26" s="6">
        <v>8.7000000000000011</v>
      </c>
      <c r="D26" s="6"/>
      <c r="E26" s="6"/>
      <c r="F26" s="6">
        <v>1.7000000000000002</v>
      </c>
      <c r="G26" s="6"/>
    </row>
    <row r="27" spans="1:7" x14ac:dyDescent="0.2">
      <c r="A27" s="4">
        <v>501</v>
      </c>
      <c r="B27" s="15" t="s">
        <v>174</v>
      </c>
      <c r="C27" s="6">
        <v>11</v>
      </c>
      <c r="D27" s="6"/>
      <c r="E27" s="6"/>
      <c r="F27" s="6"/>
      <c r="G27" s="6"/>
    </row>
    <row r="28" spans="1:7" x14ac:dyDescent="0.2">
      <c r="A28" s="4">
        <v>502</v>
      </c>
      <c r="B28" s="15" t="s">
        <v>175</v>
      </c>
      <c r="C28" s="6">
        <v>8.7000000000000011</v>
      </c>
      <c r="D28" s="6"/>
      <c r="E28" s="6"/>
      <c r="F28" s="6"/>
      <c r="G28" s="6"/>
    </row>
    <row r="29" spans="1:7" x14ac:dyDescent="0.2">
      <c r="A29" s="4">
        <v>503</v>
      </c>
      <c r="B29" s="15" t="s">
        <v>176</v>
      </c>
      <c r="C29" s="6">
        <v>8.3000000000000007</v>
      </c>
      <c r="D29" s="6"/>
      <c r="E29" s="6"/>
      <c r="F29" s="6">
        <v>0.4</v>
      </c>
      <c r="G29" s="6"/>
    </row>
    <row r="30" spans="1:7" ht="25.5" x14ac:dyDescent="0.2">
      <c r="A30" s="4">
        <v>600</v>
      </c>
      <c r="B30" s="15" t="s">
        <v>177</v>
      </c>
      <c r="C30" s="6">
        <v>16.600000000000001</v>
      </c>
      <c r="D30" s="6"/>
      <c r="E30" s="6"/>
      <c r="F30" s="6">
        <v>0.1</v>
      </c>
      <c r="G30" s="6"/>
    </row>
    <row r="31" spans="1:7" x14ac:dyDescent="0.2">
      <c r="A31" s="4">
        <v>700</v>
      </c>
      <c r="B31" s="15" t="s">
        <v>178</v>
      </c>
      <c r="C31" s="6">
        <v>12.100000000000001</v>
      </c>
      <c r="D31" s="6">
        <v>0.2</v>
      </c>
      <c r="E31" s="6">
        <v>0.5</v>
      </c>
      <c r="F31" s="6">
        <v>4.6000000000000005</v>
      </c>
      <c r="G31" s="6">
        <v>3.8000000000000003</v>
      </c>
    </row>
    <row r="32" spans="1:7" x14ac:dyDescent="0.2">
      <c r="A32" s="4">
        <v>701</v>
      </c>
      <c r="B32" s="15" t="s">
        <v>179</v>
      </c>
      <c r="C32" s="6">
        <v>13.600000000000001</v>
      </c>
      <c r="D32" s="6">
        <v>10</v>
      </c>
      <c r="E32" s="6"/>
      <c r="F32" s="6"/>
      <c r="G32" s="6">
        <v>2.3000000000000003</v>
      </c>
    </row>
    <row r="33" spans="1:7" x14ac:dyDescent="0.2">
      <c r="A33" s="4">
        <v>702</v>
      </c>
      <c r="B33" s="15" t="s">
        <v>180</v>
      </c>
      <c r="C33" s="6">
        <v>14.5</v>
      </c>
      <c r="D33" s="6"/>
      <c r="E33" s="6"/>
      <c r="F33" s="6"/>
      <c r="G33" s="6"/>
    </row>
    <row r="34" spans="1:7" x14ac:dyDescent="0.2">
      <c r="A34" s="4">
        <v>703</v>
      </c>
      <c r="B34" s="15" t="s">
        <v>181</v>
      </c>
      <c r="C34" s="6">
        <v>12.100000000000001</v>
      </c>
      <c r="D34" s="6"/>
      <c r="E34" s="6"/>
      <c r="F34" s="6">
        <v>0.4</v>
      </c>
      <c r="G34" s="6"/>
    </row>
    <row r="35" spans="1:7" x14ac:dyDescent="0.2">
      <c r="A35" s="4">
        <v>800</v>
      </c>
      <c r="B35" s="15" t="s">
        <v>182</v>
      </c>
      <c r="C35" s="6">
        <v>8.7000000000000011</v>
      </c>
      <c r="D35" s="6"/>
      <c r="E35" s="6"/>
      <c r="F35" s="6">
        <v>1.5</v>
      </c>
      <c r="G35" s="6"/>
    </row>
    <row r="36" spans="1:7" x14ac:dyDescent="0.2">
      <c r="A36" s="4">
        <v>900</v>
      </c>
      <c r="B36" s="15" t="s">
        <v>183</v>
      </c>
      <c r="C36" s="6">
        <v>8.8000000000000007</v>
      </c>
      <c r="D36" s="6"/>
      <c r="E36" s="6"/>
      <c r="F36" s="6">
        <v>2</v>
      </c>
      <c r="G36" s="6"/>
    </row>
    <row r="37" spans="1:7" x14ac:dyDescent="0.2">
      <c r="A37" s="4">
        <v>901</v>
      </c>
      <c r="B37" s="15" t="s">
        <v>184</v>
      </c>
      <c r="C37" s="6">
        <v>8.9</v>
      </c>
      <c r="D37" s="6"/>
      <c r="E37" s="6"/>
      <c r="F37" s="6">
        <v>1.6</v>
      </c>
      <c r="G37" s="6"/>
    </row>
    <row r="38" spans="1:7" ht="25.5" x14ac:dyDescent="0.2">
      <c r="A38" s="4">
        <v>1000</v>
      </c>
      <c r="B38" s="15" t="s">
        <v>185</v>
      </c>
      <c r="C38" s="6">
        <v>12</v>
      </c>
      <c r="D38" s="6">
        <v>0.4</v>
      </c>
      <c r="E38" s="6">
        <v>20</v>
      </c>
      <c r="F38" s="6">
        <v>1.8</v>
      </c>
      <c r="G38" s="6">
        <v>3.1</v>
      </c>
    </row>
    <row r="39" spans="1:7" x14ac:dyDescent="0.2">
      <c r="A39" s="4">
        <v>1001</v>
      </c>
      <c r="B39" s="15" t="s">
        <v>186</v>
      </c>
      <c r="C39" s="6">
        <v>14.5</v>
      </c>
      <c r="D39" s="6"/>
      <c r="E39" s="6"/>
      <c r="F39" s="6"/>
      <c r="G39" s="6"/>
    </row>
    <row r="40" spans="1:7" x14ac:dyDescent="0.2">
      <c r="A40" s="4">
        <v>1002</v>
      </c>
      <c r="B40" s="15" t="s">
        <v>187</v>
      </c>
      <c r="C40" s="6">
        <v>6.7</v>
      </c>
      <c r="D40" s="6"/>
      <c r="E40" s="6"/>
      <c r="F40" s="6"/>
      <c r="G40" s="6"/>
    </row>
    <row r="41" spans="1:7" x14ac:dyDescent="0.2">
      <c r="A41" s="4">
        <v>1003</v>
      </c>
      <c r="B41" s="15" t="s">
        <v>188</v>
      </c>
      <c r="C41" s="6">
        <v>12.3</v>
      </c>
      <c r="D41" s="6"/>
      <c r="E41" s="6"/>
      <c r="F41" s="6">
        <v>0.1</v>
      </c>
      <c r="G41" s="6"/>
    </row>
    <row r="42" spans="1:7" x14ac:dyDescent="0.2">
      <c r="A42" s="4">
        <v>1004</v>
      </c>
      <c r="B42" s="15" t="s">
        <v>189</v>
      </c>
      <c r="C42" s="6"/>
      <c r="D42" s="6"/>
      <c r="E42" s="6"/>
      <c r="F42" s="6"/>
      <c r="G42" s="6"/>
    </row>
    <row r="43" spans="1:7" x14ac:dyDescent="0.2">
      <c r="A43" s="4">
        <v>1005</v>
      </c>
      <c r="B43" s="15" t="s">
        <v>190</v>
      </c>
      <c r="C43" s="6"/>
      <c r="D43" s="6"/>
      <c r="E43" s="6"/>
      <c r="F43" s="6"/>
      <c r="G43" s="6"/>
    </row>
    <row r="44" spans="1:7" x14ac:dyDescent="0.2">
      <c r="A44" s="4">
        <v>1006</v>
      </c>
      <c r="B44" s="15" t="s">
        <v>191</v>
      </c>
      <c r="C44" s="6"/>
      <c r="D44" s="6"/>
      <c r="E44" s="6"/>
      <c r="F44" s="6"/>
      <c r="G44" s="6"/>
    </row>
    <row r="45" spans="1:7" x14ac:dyDescent="0.2">
      <c r="A45" s="4">
        <v>1007</v>
      </c>
      <c r="B45" s="15" t="s">
        <v>192</v>
      </c>
      <c r="C45" s="6"/>
      <c r="D45" s="6"/>
      <c r="E45" s="6"/>
      <c r="F45" s="6"/>
      <c r="G45" s="6"/>
    </row>
    <row r="46" spans="1:7" x14ac:dyDescent="0.2">
      <c r="A46" s="4">
        <v>1008</v>
      </c>
      <c r="B46" s="15" t="s">
        <v>193</v>
      </c>
      <c r="C46" s="6">
        <v>20</v>
      </c>
      <c r="D46" s="6">
        <v>33.300000000000004</v>
      </c>
      <c r="E46" s="6"/>
      <c r="F46" s="6"/>
      <c r="G46" s="6">
        <v>0.8</v>
      </c>
    </row>
    <row r="47" spans="1:7" x14ac:dyDescent="0.2">
      <c r="A47" s="4">
        <v>1009</v>
      </c>
      <c r="B47" s="15" t="s">
        <v>194</v>
      </c>
      <c r="C47" s="6"/>
      <c r="D47" s="6">
        <v>100</v>
      </c>
      <c r="E47" s="6"/>
      <c r="F47" s="6"/>
      <c r="G47" s="6">
        <v>0.8</v>
      </c>
    </row>
    <row r="48" spans="1:7" x14ac:dyDescent="0.2">
      <c r="A48" s="4">
        <v>1010</v>
      </c>
      <c r="B48" s="15" t="s">
        <v>195</v>
      </c>
      <c r="C48" s="6">
        <v>25</v>
      </c>
      <c r="D48" s="6"/>
      <c r="E48" s="6"/>
      <c r="F48" s="6"/>
      <c r="G48" s="6"/>
    </row>
    <row r="49" spans="1:7" x14ac:dyDescent="0.2">
      <c r="A49" s="4">
        <v>1011</v>
      </c>
      <c r="B49" s="15" t="s">
        <v>196</v>
      </c>
      <c r="C49" s="6"/>
      <c r="D49" s="6"/>
      <c r="E49" s="6"/>
      <c r="F49" s="6"/>
      <c r="G49" s="6"/>
    </row>
    <row r="50" spans="1:7" x14ac:dyDescent="0.2">
      <c r="A50" s="4">
        <v>1012</v>
      </c>
      <c r="B50" s="5"/>
      <c r="C50" s="6"/>
      <c r="D50" s="6"/>
      <c r="E50" s="6"/>
      <c r="F50" s="6"/>
      <c r="G50" s="6"/>
    </row>
    <row r="51" spans="1:7" ht="25.5" x14ac:dyDescent="0.2">
      <c r="A51" s="4">
        <v>1100</v>
      </c>
      <c r="B51" s="15" t="s">
        <v>197</v>
      </c>
      <c r="C51" s="6">
        <v>8.8000000000000007</v>
      </c>
      <c r="D51" s="6"/>
      <c r="E51" s="6">
        <v>0.1</v>
      </c>
      <c r="F51" s="6">
        <v>42.6</v>
      </c>
      <c r="G51" s="6">
        <v>4.6000000000000005</v>
      </c>
    </row>
    <row r="52" spans="1:7" x14ac:dyDescent="0.2">
      <c r="A52" s="4">
        <v>1101</v>
      </c>
      <c r="B52" s="15" t="s">
        <v>198</v>
      </c>
      <c r="C52" s="6">
        <v>13.100000000000001</v>
      </c>
      <c r="D52" s="6">
        <v>0.2</v>
      </c>
      <c r="E52" s="6">
        <v>0.60000000000000009</v>
      </c>
      <c r="F52" s="6">
        <v>5.5</v>
      </c>
      <c r="G52" s="6">
        <v>3.8000000000000003</v>
      </c>
    </row>
    <row r="53" spans="1:7" ht="25.5" x14ac:dyDescent="0.2">
      <c r="A53" s="4">
        <v>1102</v>
      </c>
      <c r="B53" s="15" t="s">
        <v>199</v>
      </c>
      <c r="C53" s="6">
        <v>6.5</v>
      </c>
      <c r="D53" s="6"/>
      <c r="E53" s="6"/>
      <c r="F53" s="6"/>
      <c r="G53" s="6"/>
    </row>
    <row r="54" spans="1:7" x14ac:dyDescent="0.2">
      <c r="A54" s="4">
        <v>1103</v>
      </c>
      <c r="B54" s="15" t="s">
        <v>200</v>
      </c>
      <c r="C54" s="6"/>
      <c r="D54" s="6"/>
      <c r="E54" s="6"/>
      <c r="F54" s="6"/>
      <c r="G54" s="6"/>
    </row>
    <row r="55" spans="1:7" x14ac:dyDescent="0.2">
      <c r="A55" s="4">
        <v>1104</v>
      </c>
      <c r="B55" s="15" t="s">
        <v>201</v>
      </c>
      <c r="C55" s="6">
        <v>10.4</v>
      </c>
      <c r="D55" s="6"/>
      <c r="E55" s="6"/>
      <c r="F55" s="6">
        <v>0.4</v>
      </c>
      <c r="G55" s="6"/>
    </row>
    <row r="56" spans="1:7" x14ac:dyDescent="0.2">
      <c r="A56" s="4">
        <v>1105</v>
      </c>
      <c r="B56" s="15" t="s">
        <v>202</v>
      </c>
      <c r="C56" s="6"/>
      <c r="D56" s="6"/>
      <c r="E56" s="6"/>
      <c r="F56" s="6"/>
      <c r="G56" s="6"/>
    </row>
    <row r="57" spans="1:7" ht="25.5" x14ac:dyDescent="0.2">
      <c r="A57" s="4">
        <v>1200</v>
      </c>
      <c r="B57" s="15" t="s">
        <v>203</v>
      </c>
      <c r="C57" s="6">
        <v>7.8000000000000007</v>
      </c>
      <c r="D57" s="6"/>
      <c r="E57" s="6">
        <v>0.30000000000000004</v>
      </c>
      <c r="F57" s="6">
        <v>9.7000000000000011</v>
      </c>
      <c r="G57" s="6">
        <v>0.8</v>
      </c>
    </row>
    <row r="58" spans="1:7" x14ac:dyDescent="0.2">
      <c r="A58" s="4">
        <v>1201</v>
      </c>
      <c r="B58" s="15" t="s">
        <v>204</v>
      </c>
      <c r="C58" s="6">
        <v>8.3000000000000007</v>
      </c>
      <c r="D58" s="6"/>
      <c r="E58" s="6"/>
      <c r="F58" s="6">
        <v>0.1</v>
      </c>
      <c r="G58" s="6"/>
    </row>
    <row r="59" spans="1:7" x14ac:dyDescent="0.2">
      <c r="A59" s="4">
        <v>1202</v>
      </c>
      <c r="B59" s="15" t="s">
        <v>205</v>
      </c>
      <c r="C59" s="6">
        <v>12</v>
      </c>
      <c r="D59" s="6"/>
      <c r="E59" s="6"/>
      <c r="F59" s="6"/>
      <c r="G59" s="6"/>
    </row>
    <row r="60" spans="1:7" x14ac:dyDescent="0.2">
      <c r="A60" s="4">
        <v>1203</v>
      </c>
      <c r="B60" s="15" t="s">
        <v>206</v>
      </c>
      <c r="C60" s="6">
        <v>13.9</v>
      </c>
      <c r="D60" s="6"/>
      <c r="E60" s="6"/>
      <c r="F60" s="6">
        <v>0.1</v>
      </c>
      <c r="G60" s="6"/>
    </row>
    <row r="61" spans="1:7" x14ac:dyDescent="0.2">
      <c r="A61" s="4">
        <v>1204</v>
      </c>
      <c r="B61" s="15" t="s">
        <v>207</v>
      </c>
      <c r="C61" s="6">
        <v>8.3000000000000007</v>
      </c>
      <c r="D61" s="6"/>
      <c r="E61" s="6"/>
      <c r="F61" s="6"/>
      <c r="G61" s="6"/>
    </row>
    <row r="62" spans="1:7" x14ac:dyDescent="0.2">
      <c r="A62" s="4">
        <v>1205</v>
      </c>
      <c r="B62" s="15" t="s">
        <v>208</v>
      </c>
      <c r="C62" s="6">
        <v>10.9</v>
      </c>
      <c r="D62" s="6"/>
      <c r="E62" s="6"/>
      <c r="F62" s="6">
        <v>1.6</v>
      </c>
      <c r="G62" s="6"/>
    </row>
    <row r="63" spans="1:7" x14ac:dyDescent="0.2">
      <c r="A63" s="4">
        <v>1206</v>
      </c>
      <c r="B63" s="15" t="s">
        <v>209</v>
      </c>
      <c r="C63" s="6">
        <v>7.1000000000000005</v>
      </c>
      <c r="D63" s="6"/>
      <c r="E63" s="6"/>
      <c r="F63" s="6">
        <v>0.4</v>
      </c>
      <c r="G63" s="6"/>
    </row>
    <row r="64" spans="1:7" x14ac:dyDescent="0.2">
      <c r="A64" s="4">
        <v>1207</v>
      </c>
      <c r="B64" s="15" t="s">
        <v>210</v>
      </c>
      <c r="C64" s="6">
        <v>8.7000000000000011</v>
      </c>
      <c r="D64" s="6"/>
      <c r="E64" s="6"/>
      <c r="F64" s="6">
        <v>0.1</v>
      </c>
      <c r="G64" s="6"/>
    </row>
    <row r="65" spans="1:7" x14ac:dyDescent="0.2">
      <c r="A65" s="4">
        <v>1208</v>
      </c>
      <c r="B65" s="15" t="s">
        <v>211</v>
      </c>
      <c r="C65" s="6">
        <v>7</v>
      </c>
      <c r="D65" s="6"/>
      <c r="E65" s="6"/>
      <c r="F65" s="6">
        <v>1.5</v>
      </c>
      <c r="G65" s="6"/>
    </row>
    <row r="66" spans="1:7" x14ac:dyDescent="0.2">
      <c r="A66" s="4">
        <v>1209</v>
      </c>
      <c r="B66" s="15" t="s">
        <v>212</v>
      </c>
      <c r="C66" s="6">
        <v>7.1000000000000005</v>
      </c>
      <c r="D66" s="6"/>
      <c r="E66" s="6"/>
      <c r="F66" s="6">
        <v>0.60000000000000009</v>
      </c>
      <c r="G66" s="6"/>
    </row>
    <row r="67" spans="1:7" x14ac:dyDescent="0.2">
      <c r="A67" s="4">
        <v>1210</v>
      </c>
      <c r="B67" s="15" t="s">
        <v>213</v>
      </c>
      <c r="C67" s="6">
        <v>6.7</v>
      </c>
      <c r="D67" s="6"/>
      <c r="E67" s="6"/>
      <c r="F67" s="6"/>
      <c r="G67" s="6"/>
    </row>
    <row r="68" spans="1:7" x14ac:dyDescent="0.2">
      <c r="A68" s="4">
        <v>1211</v>
      </c>
      <c r="B68" s="15" t="s">
        <v>214</v>
      </c>
      <c r="C68" s="6">
        <v>7.5</v>
      </c>
      <c r="D68" s="6"/>
      <c r="E68" s="6"/>
      <c r="F68" s="6"/>
      <c r="G68" s="6"/>
    </row>
    <row r="69" spans="1:7" ht="25.5" x14ac:dyDescent="0.2">
      <c r="A69" s="4">
        <v>1212</v>
      </c>
      <c r="B69" s="15" t="s">
        <v>215</v>
      </c>
      <c r="C69" s="6">
        <v>6.8000000000000007</v>
      </c>
      <c r="D69" s="6"/>
      <c r="E69" s="6"/>
      <c r="F69" s="6"/>
      <c r="G69" s="6"/>
    </row>
    <row r="70" spans="1:7" ht="38.25" x14ac:dyDescent="0.2">
      <c r="A70" s="4">
        <v>1213</v>
      </c>
      <c r="B70" s="15" t="s">
        <v>216</v>
      </c>
      <c r="C70" s="6">
        <v>4.5</v>
      </c>
      <c r="D70" s="6"/>
      <c r="E70" s="6"/>
      <c r="F70" s="6">
        <v>0.30000000000000004</v>
      </c>
      <c r="G70" s="6"/>
    </row>
    <row r="71" spans="1:7" x14ac:dyDescent="0.2">
      <c r="A71" s="4">
        <v>1214</v>
      </c>
      <c r="B71" s="15" t="s">
        <v>217</v>
      </c>
      <c r="C71" s="6"/>
      <c r="D71" s="6"/>
      <c r="E71" s="6"/>
      <c r="F71" s="6"/>
      <c r="G71" s="6"/>
    </row>
    <row r="72" spans="1:7" x14ac:dyDescent="0.2">
      <c r="A72" s="4">
        <v>1215</v>
      </c>
      <c r="B72" s="5"/>
      <c r="C72" s="6">
        <v>12.200000000000001</v>
      </c>
      <c r="D72" s="6"/>
      <c r="E72" s="6"/>
      <c r="F72" s="6">
        <v>0.1</v>
      </c>
      <c r="G72" s="6"/>
    </row>
    <row r="73" spans="1:7" x14ac:dyDescent="0.2">
      <c r="A73" s="4">
        <v>1216</v>
      </c>
      <c r="B73" s="5"/>
      <c r="C73" s="6">
        <v>3.3000000000000003</v>
      </c>
      <c r="D73" s="6"/>
      <c r="E73" s="6"/>
      <c r="F73" s="6"/>
      <c r="G73" s="6"/>
    </row>
    <row r="74" spans="1:7" x14ac:dyDescent="0.2">
      <c r="A74" s="4">
        <v>1217</v>
      </c>
      <c r="B74" s="5"/>
      <c r="C74" s="6">
        <v>9.5</v>
      </c>
      <c r="D74" s="6"/>
      <c r="E74" s="6"/>
      <c r="F74" s="6"/>
      <c r="G74" s="6"/>
    </row>
    <row r="75" spans="1:7" x14ac:dyDescent="0.2">
      <c r="A75" s="4">
        <v>1218</v>
      </c>
      <c r="B75" s="5"/>
      <c r="C75" s="6">
        <v>10</v>
      </c>
      <c r="D75" s="6"/>
      <c r="E75" s="6"/>
      <c r="F75" s="6"/>
      <c r="G75" s="6"/>
    </row>
    <row r="76" spans="1:7" x14ac:dyDescent="0.2">
      <c r="A76" s="4">
        <v>1219</v>
      </c>
      <c r="B76" s="15" t="s">
        <v>218</v>
      </c>
      <c r="C76" s="6">
        <v>13.600000000000001</v>
      </c>
      <c r="D76" s="6"/>
      <c r="E76" s="6"/>
      <c r="F76" s="6"/>
      <c r="G76" s="6"/>
    </row>
    <row r="77" spans="1:7" x14ac:dyDescent="0.2">
      <c r="A77" s="4">
        <v>1300</v>
      </c>
      <c r="B77" s="15" t="s">
        <v>219</v>
      </c>
      <c r="C77" s="6">
        <v>9.4</v>
      </c>
      <c r="D77" s="6"/>
      <c r="E77" s="6"/>
      <c r="F77" s="6">
        <v>3.5</v>
      </c>
      <c r="G77" s="6"/>
    </row>
    <row r="78" spans="1:7" ht="25.5" x14ac:dyDescent="0.2">
      <c r="A78" s="4">
        <v>1400</v>
      </c>
      <c r="B78" s="15" t="s">
        <v>220</v>
      </c>
      <c r="C78" s="6">
        <v>12.200000000000001</v>
      </c>
      <c r="D78" s="6"/>
      <c r="E78" s="6"/>
      <c r="F78" s="6">
        <v>1.1000000000000001</v>
      </c>
      <c r="G78" s="6"/>
    </row>
    <row r="79" spans="1:7" x14ac:dyDescent="0.2">
      <c r="A79" s="4">
        <v>1401</v>
      </c>
      <c r="B79" s="15" t="s">
        <v>221</v>
      </c>
      <c r="C79" s="6">
        <v>11.3</v>
      </c>
      <c r="D79" s="6"/>
      <c r="E79" s="6"/>
      <c r="F79" s="6">
        <v>0.5</v>
      </c>
      <c r="G79" s="6"/>
    </row>
    <row r="80" spans="1:7" x14ac:dyDescent="0.2">
      <c r="A80" s="4">
        <v>1402</v>
      </c>
      <c r="B80" s="15" t="s">
        <v>222</v>
      </c>
      <c r="C80" s="6">
        <v>11</v>
      </c>
      <c r="D80" s="6"/>
      <c r="E80" s="6"/>
      <c r="F80" s="6"/>
      <c r="G80" s="6"/>
    </row>
    <row r="81" spans="1:7" x14ac:dyDescent="0.2">
      <c r="A81" s="4">
        <v>1403</v>
      </c>
      <c r="B81" s="15" t="s">
        <v>223</v>
      </c>
      <c r="C81" s="6">
        <v>14.3</v>
      </c>
      <c r="D81" s="6"/>
      <c r="E81" s="6"/>
      <c r="F81" s="6"/>
      <c r="G81" s="6"/>
    </row>
    <row r="82" spans="1:7" x14ac:dyDescent="0.2">
      <c r="A82" s="4">
        <v>1404</v>
      </c>
      <c r="B82" s="15" t="s">
        <v>224</v>
      </c>
      <c r="C82" s="6">
        <v>14.200000000000001</v>
      </c>
      <c r="D82" s="6"/>
      <c r="E82" s="6"/>
      <c r="F82" s="6"/>
      <c r="G82" s="6"/>
    </row>
    <row r="83" spans="1:7" ht="25.5" x14ac:dyDescent="0.2">
      <c r="A83" s="4">
        <v>1500</v>
      </c>
      <c r="B83" s="15" t="s">
        <v>225</v>
      </c>
      <c r="C83" s="6">
        <v>10</v>
      </c>
      <c r="D83" s="6"/>
      <c r="E83" s="6"/>
      <c r="F83" s="6">
        <v>3.5</v>
      </c>
      <c r="G83" s="6"/>
    </row>
    <row r="84" spans="1:7" x14ac:dyDescent="0.2">
      <c r="A84" s="4">
        <v>1501</v>
      </c>
      <c r="B84" s="15" t="s">
        <v>226</v>
      </c>
      <c r="C84" s="6">
        <v>16.600000000000001</v>
      </c>
      <c r="D84" s="6"/>
      <c r="E84" s="6"/>
      <c r="F84" s="6"/>
      <c r="G84" s="6"/>
    </row>
    <row r="85" spans="1:7" x14ac:dyDescent="0.2">
      <c r="A85" s="4">
        <v>1502</v>
      </c>
      <c r="B85" s="15" t="s">
        <v>227</v>
      </c>
      <c r="C85" s="6">
        <v>16.7</v>
      </c>
      <c r="D85" s="6"/>
      <c r="E85" s="6"/>
      <c r="F85" s="6"/>
      <c r="G85" s="6"/>
    </row>
    <row r="86" spans="1:7" x14ac:dyDescent="0.2">
      <c r="A86" s="4">
        <v>1503</v>
      </c>
      <c r="B86" s="15" t="s">
        <v>228</v>
      </c>
      <c r="C86" s="6">
        <v>12.700000000000001</v>
      </c>
      <c r="D86" s="6"/>
      <c r="E86" s="6"/>
      <c r="F86" s="6">
        <v>0.60000000000000009</v>
      </c>
      <c r="G86" s="6"/>
    </row>
    <row r="87" spans="1:7" x14ac:dyDescent="0.2">
      <c r="A87" s="4">
        <v>1504</v>
      </c>
      <c r="B87" s="15" t="s">
        <v>229</v>
      </c>
      <c r="C87" s="6">
        <v>12.9</v>
      </c>
      <c r="D87" s="6"/>
      <c r="E87" s="6"/>
      <c r="F87" s="6">
        <v>0.2</v>
      </c>
      <c r="G87" s="6"/>
    </row>
    <row r="88" spans="1:7" x14ac:dyDescent="0.2">
      <c r="A88" s="4">
        <v>1505</v>
      </c>
      <c r="B88" s="15" t="s">
        <v>230</v>
      </c>
      <c r="C88" s="6">
        <v>6.4</v>
      </c>
      <c r="D88" s="6"/>
      <c r="E88" s="6"/>
      <c r="F88" s="6"/>
      <c r="G88" s="6"/>
    </row>
    <row r="89" spans="1:7" x14ac:dyDescent="0.2">
      <c r="A89" s="4">
        <v>1506</v>
      </c>
      <c r="B89" s="15" t="s">
        <v>231</v>
      </c>
      <c r="C89" s="6">
        <v>11</v>
      </c>
      <c r="D89" s="6"/>
      <c r="E89" s="6"/>
      <c r="F89" s="6"/>
      <c r="G89" s="6"/>
    </row>
    <row r="90" spans="1:7" x14ac:dyDescent="0.2">
      <c r="A90" s="4">
        <v>1600</v>
      </c>
      <c r="B90" s="15" t="s">
        <v>232</v>
      </c>
      <c r="C90" s="6">
        <v>8</v>
      </c>
      <c r="D90" s="6"/>
      <c r="E90" s="6"/>
      <c r="F90" s="6">
        <v>0.70000000000000007</v>
      </c>
      <c r="G90" s="6"/>
    </row>
    <row r="91" spans="1:7" ht="25.5" x14ac:dyDescent="0.2">
      <c r="A91" s="4">
        <v>1700</v>
      </c>
      <c r="B91" s="15" t="s">
        <v>233</v>
      </c>
      <c r="C91" s="6">
        <v>10.700000000000001</v>
      </c>
      <c r="D91" s="6">
        <v>3.3000000000000003</v>
      </c>
      <c r="E91" s="6">
        <v>3.3000000000000003</v>
      </c>
      <c r="F91" s="6">
        <v>4</v>
      </c>
      <c r="G91" s="6">
        <v>60.300000000000004</v>
      </c>
    </row>
    <row r="92" spans="1:7" ht="25.5" x14ac:dyDescent="0.2">
      <c r="A92" s="4">
        <v>1800</v>
      </c>
      <c r="B92" s="15" t="s">
        <v>234</v>
      </c>
      <c r="C92" s="6">
        <v>11</v>
      </c>
      <c r="D92" s="6">
        <v>2.5</v>
      </c>
      <c r="E92" s="6">
        <v>7.2</v>
      </c>
      <c r="F92" s="6">
        <v>1.6</v>
      </c>
      <c r="G92" s="6">
        <v>17.600000000000001</v>
      </c>
    </row>
    <row r="93" spans="1:7" ht="25.5" x14ac:dyDescent="0.2">
      <c r="A93" s="4">
        <v>1900</v>
      </c>
      <c r="B93" s="15" t="s">
        <v>235</v>
      </c>
      <c r="C93" s="6"/>
      <c r="D93" s="6"/>
      <c r="E93" s="6"/>
      <c r="F93" s="6"/>
      <c r="G93" s="6"/>
    </row>
    <row r="94" spans="1:7" ht="25.5" x14ac:dyDescent="0.2">
      <c r="A94" s="4">
        <v>2000</v>
      </c>
      <c r="B94" s="15" t="s">
        <v>236</v>
      </c>
      <c r="C94" s="6">
        <v>9.8000000000000007</v>
      </c>
      <c r="D94" s="6">
        <v>0.1</v>
      </c>
      <c r="E94" s="6">
        <v>0.5</v>
      </c>
      <c r="F94" s="6">
        <v>8.1</v>
      </c>
      <c r="G94" s="6">
        <v>2.3000000000000003</v>
      </c>
    </row>
    <row r="95" spans="1:7" x14ac:dyDescent="0.2">
      <c r="A95" s="4">
        <v>2001</v>
      </c>
      <c r="B95" s="15" t="s">
        <v>237</v>
      </c>
      <c r="C95" s="6">
        <v>11.3</v>
      </c>
      <c r="D95" s="6">
        <v>0.70000000000000007</v>
      </c>
      <c r="E95" s="6"/>
      <c r="F95" s="6">
        <v>0.2</v>
      </c>
      <c r="G95" s="6">
        <v>0.8</v>
      </c>
    </row>
    <row r="96" spans="1:7" x14ac:dyDescent="0.2">
      <c r="A96" s="4">
        <v>2002</v>
      </c>
      <c r="B96" s="15" t="s">
        <v>238</v>
      </c>
      <c r="C96" s="6">
        <v>8.6</v>
      </c>
      <c r="D96" s="6"/>
      <c r="E96" s="6"/>
      <c r="F96" s="6">
        <v>0.70000000000000007</v>
      </c>
      <c r="G96" s="6"/>
    </row>
    <row r="97" spans="1:7" x14ac:dyDescent="0.2">
      <c r="A97" s="4">
        <v>2003</v>
      </c>
      <c r="B97" s="15" t="s">
        <v>239</v>
      </c>
      <c r="C97" s="6">
        <v>10.9</v>
      </c>
      <c r="D97" s="6"/>
      <c r="E97" s="6"/>
      <c r="F97" s="6"/>
      <c r="G97" s="6"/>
    </row>
    <row r="98" spans="1:7" x14ac:dyDescent="0.2">
      <c r="A98" s="4">
        <v>2004</v>
      </c>
      <c r="B98" s="15" t="s">
        <v>240</v>
      </c>
      <c r="C98" s="6">
        <v>12.200000000000001</v>
      </c>
      <c r="D98" s="6">
        <v>0.60000000000000009</v>
      </c>
      <c r="E98" s="6">
        <v>3.3000000000000003</v>
      </c>
      <c r="F98" s="6">
        <v>0.30000000000000004</v>
      </c>
      <c r="G98" s="6">
        <v>0.8</v>
      </c>
    </row>
    <row r="99" spans="1:7" x14ac:dyDescent="0.2">
      <c r="A99" s="4">
        <v>2005</v>
      </c>
      <c r="B99" s="15" t="s">
        <v>241</v>
      </c>
      <c r="C99" s="6">
        <v>3.2</v>
      </c>
      <c r="D99" s="6">
        <v>0.70000000000000007</v>
      </c>
      <c r="E99" s="6"/>
      <c r="F99" s="6">
        <v>0.30000000000000004</v>
      </c>
      <c r="G99" s="6">
        <v>0.8</v>
      </c>
    </row>
    <row r="100" spans="1:7" x14ac:dyDescent="0.2">
      <c r="C100" s="2"/>
      <c r="D100" s="2"/>
      <c r="E100" s="2"/>
      <c r="F100" s="2"/>
      <c r="G100" s="2"/>
    </row>
  </sheetData>
  <mergeCells count="6">
    <mergeCell ref="G8:G9"/>
    <mergeCell ref="A8:A9"/>
    <mergeCell ref="B8:B9"/>
    <mergeCell ref="C8:C9"/>
    <mergeCell ref="D8:E8"/>
    <mergeCell ref="F8:F9"/>
  </mergeCells>
  <pageMargins left="0.8" right="0.4" top="0.6" bottom="0.6" header="0.2" footer="0.2"/>
  <pageSetup paperSize="9" scale="83" fitToHeight="0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77</vt:i4>
      </vt:variant>
      <vt:variant>
        <vt:lpstr>Именованные диапазоны</vt:lpstr>
      </vt:variant>
      <vt:variant>
        <vt:i4>75</vt:i4>
      </vt:variant>
    </vt:vector>
  </HeadingPairs>
  <TitlesOfParts>
    <vt:vector size="152" baseType="lpstr">
      <vt:lpstr>Лист2</vt:lpstr>
      <vt:lpstr>Лист1</vt:lpstr>
      <vt:lpstr>P200002</vt:lpstr>
      <vt:lpstr>P200007</vt:lpstr>
      <vt:lpstr>P200013</vt:lpstr>
      <vt:lpstr>P200014</vt:lpstr>
      <vt:lpstr>P200015</vt:lpstr>
      <vt:lpstr>P200016</vt:lpstr>
      <vt:lpstr>P200017</vt:lpstr>
      <vt:lpstr>P200018</vt:lpstr>
      <vt:lpstr>P200019</vt:lpstr>
      <vt:lpstr>P200020</vt:lpstr>
      <vt:lpstr>P200022</vt:lpstr>
      <vt:lpstr>P200023</vt:lpstr>
      <vt:lpstr>P200024</vt:lpstr>
      <vt:lpstr>P200025</vt:lpstr>
      <vt:lpstr>P200026</vt:lpstr>
      <vt:lpstr>P200027</vt:lpstr>
      <vt:lpstr>P200028</vt:lpstr>
      <vt:lpstr>P200029</vt:lpstr>
      <vt:lpstr>P200031</vt:lpstr>
      <vt:lpstr>P200032</vt:lpstr>
      <vt:lpstr>P200033</vt:lpstr>
      <vt:lpstr>P200034</vt:lpstr>
      <vt:lpstr>P200035</vt:lpstr>
      <vt:lpstr>P200040</vt:lpstr>
      <vt:lpstr>P200041</vt:lpstr>
      <vt:lpstr>P200043</vt:lpstr>
      <vt:lpstr>P200044</vt:lpstr>
      <vt:lpstr>P200045</vt:lpstr>
      <vt:lpstr>P200046</vt:lpstr>
      <vt:lpstr>P200047</vt:lpstr>
      <vt:lpstr>P200049</vt:lpstr>
      <vt:lpstr>P200050</vt:lpstr>
      <vt:lpstr>P200052</vt:lpstr>
      <vt:lpstr>P200053</vt:lpstr>
      <vt:lpstr>P200054</vt:lpstr>
      <vt:lpstr>P200055</vt:lpstr>
      <vt:lpstr>P200056</vt:lpstr>
      <vt:lpstr>P200057</vt:lpstr>
      <vt:lpstr>P200058</vt:lpstr>
      <vt:lpstr>P200059</vt:lpstr>
      <vt:lpstr>P200065</vt:lpstr>
      <vt:lpstr>P200072</vt:lpstr>
      <vt:lpstr>P200074</vt:lpstr>
      <vt:lpstr>P200082</vt:lpstr>
      <vt:lpstr>P200083</vt:lpstr>
      <vt:lpstr>P200084</vt:lpstr>
      <vt:lpstr>P200085</vt:lpstr>
      <vt:lpstr>P200086</vt:lpstr>
      <vt:lpstr>P200087</vt:lpstr>
      <vt:lpstr>P200088</vt:lpstr>
      <vt:lpstr>P200089</vt:lpstr>
      <vt:lpstr>P200090</vt:lpstr>
      <vt:lpstr>P200095</vt:lpstr>
      <vt:lpstr>P200096</vt:lpstr>
      <vt:lpstr>P200104</vt:lpstr>
      <vt:lpstr>P200109</vt:lpstr>
      <vt:lpstr>P200110</vt:lpstr>
      <vt:lpstr>P200111</vt:lpstr>
      <vt:lpstr>P200112</vt:lpstr>
      <vt:lpstr>P200113</vt:lpstr>
      <vt:lpstr>P200115</vt:lpstr>
      <vt:lpstr>P200116</vt:lpstr>
      <vt:lpstr>P200117</vt:lpstr>
      <vt:lpstr>P200118</vt:lpstr>
      <vt:lpstr>P200119</vt:lpstr>
      <vt:lpstr>P200120</vt:lpstr>
      <vt:lpstr>P200122</vt:lpstr>
      <vt:lpstr>P200126</vt:lpstr>
      <vt:lpstr>P200135</vt:lpstr>
      <vt:lpstr>P200141</vt:lpstr>
      <vt:lpstr>P200173</vt:lpstr>
      <vt:lpstr>P200182</vt:lpstr>
      <vt:lpstr>P200208</vt:lpstr>
      <vt:lpstr>P200219</vt:lpstr>
      <vt:lpstr>P200220</vt:lpstr>
      <vt:lpstr>'P200002'!Заголовки_для_печати</vt:lpstr>
      <vt:lpstr>'P200007'!Заголовки_для_печати</vt:lpstr>
      <vt:lpstr>'P200013'!Заголовки_для_печати</vt:lpstr>
      <vt:lpstr>'P200014'!Заголовки_для_печати</vt:lpstr>
      <vt:lpstr>'P200015'!Заголовки_для_печати</vt:lpstr>
      <vt:lpstr>'P200016'!Заголовки_для_печати</vt:lpstr>
      <vt:lpstr>'P200017'!Заголовки_для_печати</vt:lpstr>
      <vt:lpstr>'P200018'!Заголовки_для_печати</vt:lpstr>
      <vt:lpstr>'P200019'!Заголовки_для_печати</vt:lpstr>
      <vt:lpstr>'P200020'!Заголовки_для_печати</vt:lpstr>
      <vt:lpstr>'P200022'!Заголовки_для_печати</vt:lpstr>
      <vt:lpstr>'P200023'!Заголовки_для_печати</vt:lpstr>
      <vt:lpstr>'P200024'!Заголовки_для_печати</vt:lpstr>
      <vt:lpstr>'P200025'!Заголовки_для_печати</vt:lpstr>
      <vt:lpstr>'P200026'!Заголовки_для_печати</vt:lpstr>
      <vt:lpstr>'P200027'!Заголовки_для_печати</vt:lpstr>
      <vt:lpstr>'P200028'!Заголовки_для_печати</vt:lpstr>
      <vt:lpstr>'P200029'!Заголовки_для_печати</vt:lpstr>
      <vt:lpstr>'P200031'!Заголовки_для_печати</vt:lpstr>
      <vt:lpstr>'P200032'!Заголовки_для_печати</vt:lpstr>
      <vt:lpstr>'P200033'!Заголовки_для_печати</vt:lpstr>
      <vt:lpstr>'P200034'!Заголовки_для_печати</vt:lpstr>
      <vt:lpstr>'P200035'!Заголовки_для_печати</vt:lpstr>
      <vt:lpstr>'P200040'!Заголовки_для_печати</vt:lpstr>
      <vt:lpstr>'P200041'!Заголовки_для_печати</vt:lpstr>
      <vt:lpstr>'P200043'!Заголовки_для_печати</vt:lpstr>
      <vt:lpstr>'P200044'!Заголовки_для_печати</vt:lpstr>
      <vt:lpstr>'P200045'!Заголовки_для_печати</vt:lpstr>
      <vt:lpstr>'P200046'!Заголовки_для_печати</vt:lpstr>
      <vt:lpstr>'P200047'!Заголовки_для_печати</vt:lpstr>
      <vt:lpstr>'P200049'!Заголовки_для_печати</vt:lpstr>
      <vt:lpstr>'P200050'!Заголовки_для_печати</vt:lpstr>
      <vt:lpstr>'P200052'!Заголовки_для_печати</vt:lpstr>
      <vt:lpstr>'P200053'!Заголовки_для_печати</vt:lpstr>
      <vt:lpstr>'P200054'!Заголовки_для_печати</vt:lpstr>
      <vt:lpstr>'P200055'!Заголовки_для_печати</vt:lpstr>
      <vt:lpstr>'P200056'!Заголовки_для_печати</vt:lpstr>
      <vt:lpstr>'P200057'!Заголовки_для_печати</vt:lpstr>
      <vt:lpstr>'P200058'!Заголовки_для_печати</vt:lpstr>
      <vt:lpstr>'P200059'!Заголовки_для_печати</vt:lpstr>
      <vt:lpstr>'P200065'!Заголовки_для_печати</vt:lpstr>
      <vt:lpstr>'P200072'!Заголовки_для_печати</vt:lpstr>
      <vt:lpstr>'P200074'!Заголовки_для_печати</vt:lpstr>
      <vt:lpstr>'P200082'!Заголовки_для_печати</vt:lpstr>
      <vt:lpstr>'P200083'!Заголовки_для_печати</vt:lpstr>
      <vt:lpstr>'P200084'!Заголовки_для_печати</vt:lpstr>
      <vt:lpstr>'P200085'!Заголовки_для_печати</vt:lpstr>
      <vt:lpstr>'P200086'!Заголовки_для_печати</vt:lpstr>
      <vt:lpstr>'P200087'!Заголовки_для_печати</vt:lpstr>
      <vt:lpstr>'P200088'!Заголовки_для_печати</vt:lpstr>
      <vt:lpstr>'P200089'!Заголовки_для_печати</vt:lpstr>
      <vt:lpstr>'P200090'!Заголовки_для_печати</vt:lpstr>
      <vt:lpstr>'P200095'!Заголовки_для_печати</vt:lpstr>
      <vt:lpstr>'P200096'!Заголовки_для_печати</vt:lpstr>
      <vt:lpstr>'P200104'!Заголовки_для_печати</vt:lpstr>
      <vt:lpstr>'P200109'!Заголовки_для_печати</vt:lpstr>
      <vt:lpstr>'P200110'!Заголовки_для_печати</vt:lpstr>
      <vt:lpstr>'P200111'!Заголовки_для_печати</vt:lpstr>
      <vt:lpstr>'P200112'!Заголовки_для_печати</vt:lpstr>
      <vt:lpstr>'P200113'!Заголовки_для_печати</vt:lpstr>
      <vt:lpstr>'P200115'!Заголовки_для_печати</vt:lpstr>
      <vt:lpstr>'P200116'!Заголовки_для_печати</vt:lpstr>
      <vt:lpstr>'P200117'!Заголовки_для_печати</vt:lpstr>
      <vt:lpstr>'P200118'!Заголовки_для_печати</vt:lpstr>
      <vt:lpstr>'P200119'!Заголовки_для_печати</vt:lpstr>
      <vt:lpstr>'P200120'!Заголовки_для_печати</vt:lpstr>
      <vt:lpstr>'P200122'!Заголовки_для_печати</vt:lpstr>
      <vt:lpstr>'P200126'!Заголовки_для_печати</vt:lpstr>
      <vt:lpstr>'P200135'!Заголовки_для_печати</vt:lpstr>
      <vt:lpstr>'P200141'!Заголовки_для_печати</vt:lpstr>
      <vt:lpstr>'P200173'!Заголовки_для_печати</vt:lpstr>
      <vt:lpstr>'P200182'!Заголовки_для_печати</vt:lpstr>
      <vt:lpstr>'P200208'!Заголовки_для_печати</vt:lpstr>
      <vt:lpstr>'P200219'!Заголовки_для_печати</vt:lpstr>
      <vt:lpstr>'P200220'!Заголовки_для_печати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2018-08-15T10:05:04Z</dcterms:created>
  <dcterms:modified xsi:type="dcterms:W3CDTF">2018-08-16T08:21:30Z</dcterms:modified>
</cp:coreProperties>
</file>