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kovalenko\Desktop\"/>
    </mc:Choice>
  </mc:AlternateContent>
  <xr:revisionPtr revIDLastSave="0" documentId="13_ncr:1_{4220BF63-1E7D-44C7-A982-DE58BFE0CE65}" xr6:coauthVersionLast="31" xr6:coauthVersionMax="31" xr10:uidLastSave="{00000000-0000-0000-0000-000000000000}"/>
  <bookViews>
    <workbookView xWindow="0" yWindow="0" windowWidth="15360" windowHeight="7530" tabRatio="737" xr2:uid="{2AFC16A2-7770-48C0-85A7-E363EB666D1C}"/>
  </bookViews>
  <sheets>
    <sheet name="Інструкція" sheetId="5" r:id="rId1"/>
    <sheet name="0_Загальне" sheetId="4" r:id="rId2"/>
    <sheet name="1_Доходи" sheetId="1" r:id="rId3"/>
    <sheet name="2_Видатки (базові)" sheetId="2" r:id="rId4"/>
    <sheet name="3_Результати (базові)" sheetId="3" r:id="rId5"/>
    <sheet name="4_Видатки (оптимізовані)" sheetId="10" r:id="rId6"/>
    <sheet name="5_Результати (порівняння)" sheetId="11" r:id="rId7"/>
    <sheet name="Графіки" sheetId="8" r:id="rId8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" i="2" l="1"/>
  <c r="D40" i="2" l="1"/>
  <c r="D348" i="10"/>
  <c r="D317" i="10"/>
  <c r="D302" i="10"/>
  <c r="D301" i="10"/>
  <c r="D287" i="10"/>
  <c r="D286" i="10"/>
  <c r="D281" i="10"/>
  <c r="D276" i="10" s="1"/>
  <c r="D269" i="10" s="1"/>
  <c r="D277" i="10"/>
  <c r="D270" i="10"/>
  <c r="D276" i="2"/>
  <c r="D30" i="10"/>
  <c r="D239" i="10"/>
  <c r="D217" i="10"/>
  <c r="D200" i="10"/>
  <c r="D183" i="10"/>
  <c r="D165" i="10"/>
  <c r="D164" i="10"/>
  <c r="D150" i="10"/>
  <c r="D149" i="10"/>
  <c r="D136" i="10"/>
  <c r="D130" i="10"/>
  <c r="D129" i="10"/>
  <c r="D124" i="10"/>
  <c r="D87" i="10"/>
  <c r="D80" i="10"/>
  <c r="D79" i="10"/>
  <c r="D47" i="10"/>
  <c r="H50" i="10"/>
  <c r="D377" i="10" l="1"/>
  <c r="I151" i="10"/>
  <c r="J151" i="10"/>
  <c r="K151" i="10"/>
  <c r="K153" i="10" s="1"/>
  <c r="I152" i="10"/>
  <c r="J152" i="10"/>
  <c r="K152" i="10"/>
  <c r="J148" i="10"/>
  <c r="K148" i="10"/>
  <c r="J149" i="10"/>
  <c r="K149" i="10"/>
  <c r="K150" i="10" s="1"/>
  <c r="H152" i="10"/>
  <c r="H151" i="10"/>
  <c r="J150" i="10"/>
  <c r="G149" i="2"/>
  <c r="BY63" i="10"/>
  <c r="BN65" i="10"/>
  <c r="BO65" i="10"/>
  <c r="BP65" i="10"/>
  <c r="BQ65" i="10"/>
  <c r="BR65" i="10"/>
  <c r="BS65" i="10"/>
  <c r="BT65" i="10"/>
  <c r="BU65" i="10"/>
  <c r="BV65" i="10"/>
  <c r="BW65" i="10"/>
  <c r="BX65" i="10"/>
  <c r="BN66" i="10"/>
  <c r="BO66" i="10"/>
  <c r="BP66" i="10"/>
  <c r="BQ66" i="10"/>
  <c r="BR66" i="10"/>
  <c r="BS66" i="10"/>
  <c r="BT66" i="10"/>
  <c r="BU66" i="10"/>
  <c r="BV66" i="10"/>
  <c r="BW66" i="10"/>
  <c r="BX66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BW63" i="10"/>
  <c r="BX63" i="10"/>
  <c r="BJ64" i="10"/>
  <c r="BK64" i="10"/>
  <c r="BL64" i="10"/>
  <c r="BM64" i="10"/>
  <c r="BN64" i="10"/>
  <c r="BO64" i="10"/>
  <c r="BO62" i="10" s="1"/>
  <c r="BP64" i="10"/>
  <c r="BR64" i="10"/>
  <c r="BS64" i="10"/>
  <c r="BT64" i="10"/>
  <c r="BU64" i="10"/>
  <c r="BV64" i="10"/>
  <c r="BW64" i="10"/>
  <c r="BW62" i="10" s="1"/>
  <c r="BX64" i="10"/>
  <c r="AV63" i="10"/>
  <c r="AW63" i="10"/>
  <c r="AX63" i="10"/>
  <c r="AY63" i="10"/>
  <c r="AZ63" i="10"/>
  <c r="BA63" i="10"/>
  <c r="BB63" i="10"/>
  <c r="BC63" i="10"/>
  <c r="BD63" i="10"/>
  <c r="BE63" i="10"/>
  <c r="BF63" i="10"/>
  <c r="BG63" i="10"/>
  <c r="AV64" i="10"/>
  <c r="AW64" i="10"/>
  <c r="AX64" i="10"/>
  <c r="AY64" i="10"/>
  <c r="AZ64" i="10"/>
  <c r="BA64" i="10"/>
  <c r="BB64" i="10"/>
  <c r="BC64" i="10"/>
  <c r="BD64" i="10"/>
  <c r="BE64" i="10"/>
  <c r="BF64" i="10"/>
  <c r="BG64" i="10"/>
  <c r="AO65" i="10"/>
  <c r="AP65" i="10"/>
  <c r="AO66" i="10"/>
  <c r="AP66" i="10"/>
  <c r="AM63" i="10"/>
  <c r="AN63" i="10"/>
  <c r="AO63" i="10"/>
  <c r="AP63" i="10"/>
  <c r="AQ63" i="10"/>
  <c r="AR63" i="10"/>
  <c r="AS63" i="10"/>
  <c r="AM64" i="10"/>
  <c r="AN64" i="10"/>
  <c r="AO64" i="10"/>
  <c r="AQ64" i="10"/>
  <c r="AR64" i="10"/>
  <c r="AS64" i="10"/>
  <c r="T63" i="10"/>
  <c r="U63" i="10"/>
  <c r="V63" i="10"/>
  <c r="W63" i="10"/>
  <c r="X63" i="10"/>
  <c r="Y63" i="10"/>
  <c r="Z63" i="10"/>
  <c r="AA63" i="10"/>
  <c r="AB63" i="10"/>
  <c r="AC63" i="10"/>
  <c r="AD63" i="10"/>
  <c r="AE63" i="10"/>
  <c r="AF63" i="10"/>
  <c r="AG63" i="10"/>
  <c r="AH63" i="10"/>
  <c r="AI63" i="10"/>
  <c r="AJ63" i="10"/>
  <c r="T64" i="10"/>
  <c r="V64" i="10"/>
  <c r="W64" i="10"/>
  <c r="X64" i="10"/>
  <c r="Y64" i="10"/>
  <c r="Z64" i="10"/>
  <c r="AA64" i="10"/>
  <c r="AB64" i="10"/>
  <c r="AC64" i="10"/>
  <c r="AD64" i="10"/>
  <c r="AE64" i="10"/>
  <c r="AF64" i="10"/>
  <c r="AH64" i="10"/>
  <c r="AI64" i="10"/>
  <c r="AJ64" i="10"/>
  <c r="AF60" i="10"/>
  <c r="AF65" i="10" s="1"/>
  <c r="AG60" i="10"/>
  <c r="AG65" i="10" s="1"/>
  <c r="AH60" i="10"/>
  <c r="AH65" i="10" s="1"/>
  <c r="AI60" i="10"/>
  <c r="AI65" i="10" s="1"/>
  <c r="AJ60" i="10"/>
  <c r="AF61" i="10"/>
  <c r="AF66" i="10" s="1"/>
  <c r="AG61" i="10"/>
  <c r="AG66" i="10" s="1"/>
  <c r="AH61" i="10"/>
  <c r="AH66" i="10" s="1"/>
  <c r="AI61" i="10"/>
  <c r="AI66" i="10" s="1"/>
  <c r="AJ61" i="10"/>
  <c r="AF58" i="10"/>
  <c r="AG58" i="10"/>
  <c r="AH58" i="10"/>
  <c r="AI58" i="10"/>
  <c r="AJ58" i="10"/>
  <c r="AF59" i="10"/>
  <c r="AG59" i="10"/>
  <c r="AH59" i="10"/>
  <c r="AI59" i="10"/>
  <c r="AJ59" i="10"/>
  <c r="M63" i="10"/>
  <c r="N63" i="10"/>
  <c r="O63" i="10"/>
  <c r="P63" i="10"/>
  <c r="Q63" i="10"/>
  <c r="M64" i="10"/>
  <c r="N64" i="10"/>
  <c r="O64" i="10"/>
  <c r="P64" i="10"/>
  <c r="Q64" i="10"/>
  <c r="L63" i="10"/>
  <c r="M60" i="10"/>
  <c r="N60" i="10"/>
  <c r="O60" i="10"/>
  <c r="P60" i="10"/>
  <c r="Q60" i="10"/>
  <c r="M61" i="10"/>
  <c r="N61" i="10"/>
  <c r="O61" i="10"/>
  <c r="P61" i="10"/>
  <c r="Q61" i="10"/>
  <c r="M58" i="10"/>
  <c r="N58" i="10"/>
  <c r="O58" i="10"/>
  <c r="P58" i="10"/>
  <c r="Q58" i="10"/>
  <c r="M59" i="10"/>
  <c r="N59" i="10"/>
  <c r="O59" i="10"/>
  <c r="P59" i="10"/>
  <c r="Q59" i="10"/>
  <c r="M55" i="10"/>
  <c r="M65" i="10" s="1"/>
  <c r="N55" i="10"/>
  <c r="N65" i="10" s="1"/>
  <c r="O55" i="10"/>
  <c r="O65" i="10" s="1"/>
  <c r="P55" i="10"/>
  <c r="P65" i="10" s="1"/>
  <c r="Q55" i="10"/>
  <c r="Q65" i="10" s="1"/>
  <c r="M56" i="10"/>
  <c r="M66" i="10" s="1"/>
  <c r="N56" i="10"/>
  <c r="N66" i="10" s="1"/>
  <c r="O56" i="10"/>
  <c r="O66" i="10" s="1"/>
  <c r="P56" i="10"/>
  <c r="P66" i="10" s="1"/>
  <c r="Q56" i="10"/>
  <c r="Q66" i="10" s="1"/>
  <c r="M53" i="10"/>
  <c r="N53" i="10"/>
  <c r="O53" i="10"/>
  <c r="P53" i="10"/>
  <c r="Q53" i="10"/>
  <c r="M54" i="10"/>
  <c r="N54" i="10"/>
  <c r="O54" i="10"/>
  <c r="P54" i="10"/>
  <c r="Q54" i="10"/>
  <c r="BN50" i="10"/>
  <c r="BO50" i="10"/>
  <c r="BP50" i="10"/>
  <c r="BQ50" i="10"/>
  <c r="BR50" i="10"/>
  <c r="BS50" i="10"/>
  <c r="BT50" i="10"/>
  <c r="BU50" i="10"/>
  <c r="BV50" i="10"/>
  <c r="BW50" i="10"/>
  <c r="BX50" i="10"/>
  <c r="BN51" i="10"/>
  <c r="BO51" i="10"/>
  <c r="BP51" i="10"/>
  <c r="BQ51" i="10"/>
  <c r="BR51" i="10"/>
  <c r="BS51" i="10"/>
  <c r="BT51" i="10"/>
  <c r="BU51" i="10"/>
  <c r="BV51" i="10"/>
  <c r="BW51" i="10"/>
  <c r="BX51" i="10"/>
  <c r="BN48" i="10"/>
  <c r="BO48" i="10"/>
  <c r="BP48" i="10"/>
  <c r="BQ48" i="10"/>
  <c r="BR48" i="10"/>
  <c r="BS48" i="10"/>
  <c r="BT48" i="10"/>
  <c r="BU48" i="10"/>
  <c r="BV48" i="10"/>
  <c r="BW48" i="10"/>
  <c r="BX48" i="10"/>
  <c r="BN49" i="10"/>
  <c r="BO49" i="10"/>
  <c r="BP49" i="10"/>
  <c r="BQ49" i="10"/>
  <c r="BR49" i="10"/>
  <c r="BS49" i="10"/>
  <c r="BT49" i="10"/>
  <c r="BU49" i="10"/>
  <c r="BV49" i="10"/>
  <c r="BW49" i="10"/>
  <c r="BX49" i="10"/>
  <c r="BR46" i="10"/>
  <c r="BS46" i="10"/>
  <c r="BT46" i="10"/>
  <c r="BU46" i="10"/>
  <c r="BV46" i="10"/>
  <c r="BW46" i="10"/>
  <c r="BX46" i="10"/>
  <c r="BN46" i="10"/>
  <c r="BO46" i="10"/>
  <c r="BP46" i="10"/>
  <c r="BQ46" i="10"/>
  <c r="AP51" i="10"/>
  <c r="AQ51" i="10"/>
  <c r="AR51" i="10"/>
  <c r="AS51" i="10"/>
  <c r="AP50" i="10"/>
  <c r="AQ50" i="10"/>
  <c r="AR50" i="10"/>
  <c r="AS50" i="10"/>
  <c r="AQ48" i="10"/>
  <c r="AR48" i="10"/>
  <c r="AS48" i="10"/>
  <c r="AQ49" i="10"/>
  <c r="AR49" i="10"/>
  <c r="AS49" i="10"/>
  <c r="AO50" i="10"/>
  <c r="AO51" i="10"/>
  <c r="AO48" i="10"/>
  <c r="AP48" i="10"/>
  <c r="AO49" i="10"/>
  <c r="AP49" i="10"/>
  <c r="AO46" i="10"/>
  <c r="AP46" i="10"/>
  <c r="AF50" i="10"/>
  <c r="AG50" i="10"/>
  <c r="AH50" i="10"/>
  <c r="AI50" i="10"/>
  <c r="AF51" i="10"/>
  <c r="AG51" i="10"/>
  <c r="AH51" i="10"/>
  <c r="AI51" i="10"/>
  <c r="AF48" i="10"/>
  <c r="AG48" i="10"/>
  <c r="AH48" i="10"/>
  <c r="AI48" i="10"/>
  <c r="AF49" i="10"/>
  <c r="AG49" i="10"/>
  <c r="AH49" i="10"/>
  <c r="AI49" i="10"/>
  <c r="AF46" i="10"/>
  <c r="AG46" i="10"/>
  <c r="AH46" i="10"/>
  <c r="AI46" i="10"/>
  <c r="M50" i="10"/>
  <c r="N50" i="10"/>
  <c r="M51" i="10"/>
  <c r="N51" i="10"/>
  <c r="M48" i="10"/>
  <c r="N48" i="10"/>
  <c r="M49" i="10"/>
  <c r="N49" i="10"/>
  <c r="M46" i="10"/>
  <c r="N46" i="10"/>
  <c r="S45" i="10"/>
  <c r="C17" i="3"/>
  <c r="D244" i="2"/>
  <c r="D243" i="2"/>
  <c r="D231" i="2"/>
  <c r="D226" i="2"/>
  <c r="D221" i="2"/>
  <c r="D205" i="2"/>
  <c r="D210" i="2"/>
  <c r="D197" i="2"/>
  <c r="D194" i="2"/>
  <c r="D193" i="2"/>
  <c r="D192" i="2"/>
  <c r="D191" i="2"/>
  <c r="D189" i="2"/>
  <c r="D187" i="2"/>
  <c r="D186" i="2"/>
  <c r="D181" i="2" s="1"/>
  <c r="D180" i="2"/>
  <c r="D173" i="2"/>
  <c r="D168" i="2"/>
  <c r="H63" i="2"/>
  <c r="G164" i="2"/>
  <c r="D200" i="2" l="1"/>
  <c r="J153" i="10"/>
  <c r="J154" i="10" s="1"/>
  <c r="K154" i="10"/>
  <c r="Q62" i="10"/>
  <c r="N62" i="10"/>
  <c r="AF62" i="10"/>
  <c r="BV62" i="10"/>
  <c r="BR62" i="10"/>
  <c r="BN62" i="10"/>
  <c r="M62" i="10"/>
  <c r="AI62" i="10"/>
  <c r="AH62" i="10"/>
  <c r="AO62" i="10"/>
  <c r="BS62" i="10"/>
  <c r="BU62" i="10"/>
  <c r="BX62" i="10"/>
  <c r="BT62" i="10"/>
  <c r="BP62" i="10"/>
  <c r="O62" i="10"/>
  <c r="P62" i="10"/>
  <c r="F33" i="1" l="1"/>
  <c r="I35" i="1"/>
  <c r="BV63" i="2" l="1"/>
  <c r="BN63" i="2"/>
  <c r="BO63" i="2"/>
  <c r="BP63" i="2"/>
  <c r="BQ63" i="2"/>
  <c r="BR63" i="2"/>
  <c r="BS63" i="2"/>
  <c r="BT63" i="2"/>
  <c r="BU63" i="2"/>
  <c r="BW63" i="2"/>
  <c r="BW62" i="2" s="1"/>
  <c r="BX63" i="2"/>
  <c r="BN64" i="2"/>
  <c r="BO64" i="2"/>
  <c r="BP64" i="2"/>
  <c r="BP62" i="2" s="1"/>
  <c r="BQ64" i="2"/>
  <c r="BQ64" i="10" s="1"/>
  <c r="BQ62" i="10" s="1"/>
  <c r="BR64" i="2"/>
  <c r="BS64" i="2"/>
  <c r="BT64" i="2"/>
  <c r="BT62" i="2" s="1"/>
  <c r="BU64" i="2"/>
  <c r="BV64" i="2"/>
  <c r="BW64" i="2"/>
  <c r="BX64" i="2"/>
  <c r="BX62" i="2" s="1"/>
  <c r="BN65" i="2"/>
  <c r="BO65" i="2"/>
  <c r="BP65" i="2"/>
  <c r="BQ65" i="2"/>
  <c r="BR65" i="2"/>
  <c r="BS65" i="2"/>
  <c r="BT65" i="2"/>
  <c r="BU65" i="2"/>
  <c r="BU62" i="2" s="1"/>
  <c r="BV65" i="2"/>
  <c r="BW65" i="2"/>
  <c r="BX65" i="2"/>
  <c r="BN66" i="2"/>
  <c r="BN62" i="2" s="1"/>
  <c r="BO66" i="2"/>
  <c r="BP66" i="2"/>
  <c r="BQ66" i="2"/>
  <c r="BR66" i="2"/>
  <c r="BR62" i="2" s="1"/>
  <c r="BS66" i="2"/>
  <c r="BT66" i="2"/>
  <c r="BU66" i="2"/>
  <c r="BV66" i="2"/>
  <c r="BV62" i="2" s="1"/>
  <c r="BW66" i="2"/>
  <c r="BX66" i="2"/>
  <c r="BN57" i="2"/>
  <c r="BO57" i="2"/>
  <c r="BP57" i="2"/>
  <c r="BQ57" i="2"/>
  <c r="BR57" i="2"/>
  <c r="BS57" i="2"/>
  <c r="BT57" i="2"/>
  <c r="BU57" i="2"/>
  <c r="BV57" i="2"/>
  <c r="BW57" i="2"/>
  <c r="BX57" i="2"/>
  <c r="BN52" i="2"/>
  <c r="BO52" i="2"/>
  <c r="BP52" i="2"/>
  <c r="BQ52" i="2"/>
  <c r="BR52" i="2"/>
  <c r="BS52" i="2"/>
  <c r="BT52" i="2"/>
  <c r="BU52" i="2"/>
  <c r="BV52" i="2"/>
  <c r="BW52" i="2"/>
  <c r="BX52" i="2"/>
  <c r="AR63" i="2"/>
  <c r="AS63" i="2"/>
  <c r="AR64" i="2"/>
  <c r="AS64" i="2"/>
  <c r="AR65" i="2"/>
  <c r="AS65" i="2"/>
  <c r="AR66" i="2"/>
  <c r="AS66" i="2"/>
  <c r="AR57" i="2"/>
  <c r="AS57" i="2"/>
  <c r="AR52" i="2"/>
  <c r="AS52" i="2"/>
  <c r="AF63" i="2"/>
  <c r="AG63" i="2"/>
  <c r="AH63" i="2"/>
  <c r="AI63" i="2"/>
  <c r="AF64" i="2"/>
  <c r="AG64" i="2"/>
  <c r="AG64" i="10" s="1"/>
  <c r="AG62" i="10" s="1"/>
  <c r="AH64" i="2"/>
  <c r="AI64" i="2"/>
  <c r="AF65" i="2"/>
  <c r="AG65" i="2"/>
  <c r="AH65" i="2"/>
  <c r="AI65" i="2"/>
  <c r="AF66" i="2"/>
  <c r="AG66" i="2"/>
  <c r="AH66" i="2"/>
  <c r="AI66" i="2"/>
  <c r="AF57" i="2"/>
  <c r="AG57" i="2"/>
  <c r="AH57" i="2"/>
  <c r="AI57" i="2"/>
  <c r="AF52" i="2"/>
  <c r="AG52" i="2"/>
  <c r="AH52" i="2"/>
  <c r="AI52" i="2"/>
  <c r="M63" i="2"/>
  <c r="N63" i="2"/>
  <c r="M64" i="2"/>
  <c r="N64" i="2"/>
  <c r="M65" i="2"/>
  <c r="N65" i="2"/>
  <c r="M66" i="2"/>
  <c r="N66" i="2"/>
  <c r="M57" i="2"/>
  <c r="N57" i="2"/>
  <c r="M52" i="2"/>
  <c r="N52" i="2"/>
  <c r="I153" i="2"/>
  <c r="I153" i="10" s="1"/>
  <c r="H153" i="2"/>
  <c r="H153" i="10" s="1"/>
  <c r="G153" i="10" s="1"/>
  <c r="K150" i="2"/>
  <c r="J150" i="2"/>
  <c r="I150" i="2"/>
  <c r="I154" i="2" s="1"/>
  <c r="H150" i="2"/>
  <c r="G150" i="2" s="1"/>
  <c r="J153" i="2"/>
  <c r="K153" i="2"/>
  <c r="D114" i="2"/>
  <c r="D109" i="2"/>
  <c r="D99" i="2"/>
  <c r="D94" i="2"/>
  <c r="I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AU64" i="2"/>
  <c r="AU65" i="2"/>
  <c r="AU66" i="2"/>
  <c r="AU63" i="2"/>
  <c r="AM63" i="2"/>
  <c r="AN63" i="2"/>
  <c r="AO63" i="2"/>
  <c r="AP63" i="2"/>
  <c r="AQ63" i="2"/>
  <c r="AM64" i="2"/>
  <c r="AN64" i="2"/>
  <c r="AO64" i="2"/>
  <c r="AP64" i="2"/>
  <c r="AP64" i="10" s="1"/>
  <c r="AP62" i="10" s="1"/>
  <c r="AQ64" i="2"/>
  <c r="AM65" i="2"/>
  <c r="AN65" i="2"/>
  <c r="AO65" i="2"/>
  <c r="AP65" i="2"/>
  <c r="AQ65" i="2"/>
  <c r="AM66" i="2"/>
  <c r="AN66" i="2"/>
  <c r="AO66" i="2"/>
  <c r="AP66" i="2"/>
  <c r="AQ66" i="2"/>
  <c r="AL63" i="2"/>
  <c r="AL64" i="2"/>
  <c r="AL65" i="2"/>
  <c r="AL66" i="2"/>
  <c r="T63" i="2"/>
  <c r="U63" i="2"/>
  <c r="V63" i="2"/>
  <c r="W63" i="2"/>
  <c r="X63" i="2"/>
  <c r="Y63" i="2"/>
  <c r="Z63" i="2"/>
  <c r="AA63" i="2"/>
  <c r="AB63" i="2"/>
  <c r="AC63" i="2"/>
  <c r="AD63" i="2"/>
  <c r="AE63" i="2"/>
  <c r="AJ63" i="2"/>
  <c r="T64" i="2"/>
  <c r="U64" i="2"/>
  <c r="U64" i="10" s="1"/>
  <c r="V64" i="2"/>
  <c r="W64" i="2"/>
  <c r="X64" i="2"/>
  <c r="Y64" i="2"/>
  <c r="Z64" i="2"/>
  <c r="AA64" i="2"/>
  <c r="AB64" i="2"/>
  <c r="AC64" i="2"/>
  <c r="AD64" i="2"/>
  <c r="AE64" i="2"/>
  <c r="AJ64" i="2"/>
  <c r="T65" i="2"/>
  <c r="U65" i="2"/>
  <c r="V65" i="2"/>
  <c r="W65" i="2"/>
  <c r="X65" i="2"/>
  <c r="Y65" i="2"/>
  <c r="Z65" i="2"/>
  <c r="AA65" i="2"/>
  <c r="AB65" i="2"/>
  <c r="AC65" i="2"/>
  <c r="AD65" i="2"/>
  <c r="AE65" i="2"/>
  <c r="AJ65" i="2"/>
  <c r="T66" i="2"/>
  <c r="U66" i="2"/>
  <c r="V66" i="2"/>
  <c r="W66" i="2"/>
  <c r="X66" i="2"/>
  <c r="Y66" i="2"/>
  <c r="Z66" i="2"/>
  <c r="AA66" i="2"/>
  <c r="AB66" i="2"/>
  <c r="AC66" i="2"/>
  <c r="AD66" i="2"/>
  <c r="AE66" i="2"/>
  <c r="AJ66" i="2"/>
  <c r="S64" i="2"/>
  <c r="S65" i="2"/>
  <c r="S66" i="2"/>
  <c r="S63" i="2"/>
  <c r="Q63" i="2"/>
  <c r="J63" i="2"/>
  <c r="K63" i="2"/>
  <c r="L63" i="2"/>
  <c r="O63" i="2"/>
  <c r="P63" i="2"/>
  <c r="I64" i="2"/>
  <c r="J64" i="2"/>
  <c r="K64" i="2"/>
  <c r="L64" i="2"/>
  <c r="O64" i="2"/>
  <c r="P64" i="2"/>
  <c r="Q64" i="2"/>
  <c r="I65" i="2"/>
  <c r="J65" i="2"/>
  <c r="K65" i="2"/>
  <c r="L65" i="2"/>
  <c r="O65" i="2"/>
  <c r="P65" i="2"/>
  <c r="Q65" i="2"/>
  <c r="I66" i="2"/>
  <c r="J66" i="2"/>
  <c r="K66" i="2"/>
  <c r="L66" i="2"/>
  <c r="O66" i="2"/>
  <c r="P66" i="2"/>
  <c r="Q66" i="2"/>
  <c r="H64" i="2"/>
  <c r="H65" i="2"/>
  <c r="H66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AU57" i="2"/>
  <c r="BY57" i="2" s="1"/>
  <c r="AM57" i="2"/>
  <c r="AN57" i="2"/>
  <c r="AO57" i="2"/>
  <c r="AP57" i="2"/>
  <c r="AQ57" i="2"/>
  <c r="AL57" i="2"/>
  <c r="T57" i="2"/>
  <c r="U57" i="2"/>
  <c r="V57" i="2"/>
  <c r="W57" i="2"/>
  <c r="X57" i="2"/>
  <c r="Y57" i="2"/>
  <c r="Z57" i="2"/>
  <c r="AA57" i="2"/>
  <c r="AB57" i="2"/>
  <c r="AC57" i="2"/>
  <c r="AD57" i="2"/>
  <c r="AE57" i="2"/>
  <c r="AJ57" i="2"/>
  <c r="S57" i="2"/>
  <c r="I57" i="2"/>
  <c r="J57" i="2"/>
  <c r="K57" i="2"/>
  <c r="L57" i="2"/>
  <c r="O57" i="2"/>
  <c r="P57" i="2"/>
  <c r="Q57" i="2"/>
  <c r="H57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AU52" i="2"/>
  <c r="AM52" i="2"/>
  <c r="AN52" i="2"/>
  <c r="AO52" i="2"/>
  <c r="AP52" i="2"/>
  <c r="AQ52" i="2"/>
  <c r="AL52" i="2"/>
  <c r="T52" i="2"/>
  <c r="U52" i="2"/>
  <c r="V52" i="2"/>
  <c r="W52" i="2"/>
  <c r="X52" i="2"/>
  <c r="Y52" i="2"/>
  <c r="Z52" i="2"/>
  <c r="AA52" i="2"/>
  <c r="AB52" i="2"/>
  <c r="AC52" i="2"/>
  <c r="AD52" i="2"/>
  <c r="AE52" i="2"/>
  <c r="AJ52" i="2"/>
  <c r="S52" i="2"/>
  <c r="I52" i="2"/>
  <c r="J52" i="2"/>
  <c r="K52" i="2"/>
  <c r="L52" i="2"/>
  <c r="O52" i="2"/>
  <c r="P52" i="2"/>
  <c r="Q52" i="2"/>
  <c r="H52" i="2"/>
  <c r="D148" i="2" l="1"/>
  <c r="I154" i="10"/>
  <c r="BQ62" i="2"/>
  <c r="AI62" i="2"/>
  <c r="H154" i="2"/>
  <c r="BS62" i="2"/>
  <c r="BO62" i="2"/>
  <c r="M62" i="2"/>
  <c r="AH62" i="2"/>
  <c r="AK52" i="2"/>
  <c r="AT52" i="2"/>
  <c r="K154" i="2"/>
  <c r="D150" i="2" s="1"/>
  <c r="N62" i="2"/>
  <c r="AG62" i="2"/>
  <c r="AR62" i="2"/>
  <c r="AF62" i="2"/>
  <c r="AS62" i="2"/>
  <c r="BY52" i="2"/>
  <c r="AJ62" i="2"/>
  <c r="G153" i="2"/>
  <c r="R52" i="2"/>
  <c r="J154" i="2"/>
  <c r="D149" i="2" s="1"/>
  <c r="R57" i="2"/>
  <c r="R63" i="2"/>
  <c r="AK57" i="2"/>
  <c r="AT57" i="2"/>
  <c r="D147" i="2" l="1"/>
  <c r="D146" i="2" s="1"/>
  <c r="H154" i="10"/>
  <c r="G154" i="10" s="1"/>
  <c r="G154" i="2"/>
  <c r="G52" i="2"/>
  <c r="G57" i="2"/>
  <c r="D20" i="1" l="1"/>
  <c r="C20" i="1"/>
  <c r="D21" i="1"/>
  <c r="C21" i="1"/>
  <c r="E82" i="1"/>
  <c r="G78" i="1"/>
  <c r="H63" i="1" l="1"/>
  <c r="I63" i="1" s="1"/>
  <c r="G63" i="1"/>
  <c r="N49" i="1"/>
  <c r="O49" i="1"/>
  <c r="C48" i="1"/>
  <c r="O38" i="1"/>
  <c r="N37" i="1"/>
  <c r="M36" i="1"/>
  <c r="K38" i="1"/>
  <c r="J35" i="1"/>
  <c r="J63" i="1" l="1"/>
  <c r="K63" i="1" s="1"/>
  <c r="L63" i="1" s="1"/>
  <c r="O50" i="1"/>
  <c r="O51" i="1"/>
  <c r="O52" i="1"/>
  <c r="O48" i="1"/>
  <c r="N50" i="1"/>
  <c r="N51" i="1"/>
  <c r="N52" i="1"/>
  <c r="N48" i="1"/>
  <c r="M49" i="1"/>
  <c r="M50" i="1"/>
  <c r="M51" i="1"/>
  <c r="M52" i="1"/>
  <c r="M48" i="1"/>
  <c r="K49" i="1"/>
  <c r="K50" i="1"/>
  <c r="K51" i="1"/>
  <c r="K52" i="1"/>
  <c r="K48" i="1"/>
  <c r="J49" i="1"/>
  <c r="J50" i="1"/>
  <c r="J51" i="1"/>
  <c r="J52" i="1"/>
  <c r="I48" i="1"/>
  <c r="J48" i="1"/>
  <c r="I49" i="1"/>
  <c r="I50" i="1"/>
  <c r="I51" i="1"/>
  <c r="I52" i="1"/>
  <c r="O36" i="1"/>
  <c r="O37" i="1"/>
  <c r="O39" i="1"/>
  <c r="O35" i="1"/>
  <c r="N35" i="1"/>
  <c r="M35" i="1"/>
  <c r="I37" i="1"/>
  <c r="J37" i="1"/>
  <c r="K35" i="1"/>
  <c r="L35" i="1" s="1"/>
  <c r="C41" i="1"/>
  <c r="C42" i="1"/>
  <c r="C43" i="1"/>
  <c r="C45" i="1"/>
  <c r="C46" i="1"/>
  <c r="C49" i="1"/>
  <c r="C50" i="1"/>
  <c r="C51" i="1"/>
  <c r="C52" i="1"/>
  <c r="B42" i="1"/>
  <c r="B43" i="1"/>
  <c r="B44" i="1"/>
  <c r="B45" i="1"/>
  <c r="B46" i="1"/>
  <c r="B48" i="1"/>
  <c r="B49" i="1"/>
  <c r="B50" i="1"/>
  <c r="B51" i="1"/>
  <c r="B52" i="1"/>
  <c r="B41" i="1"/>
  <c r="F46" i="1"/>
  <c r="K36" i="1"/>
  <c r="K37" i="1"/>
  <c r="K39" i="1"/>
  <c r="J36" i="1"/>
  <c r="J38" i="1"/>
  <c r="J39" i="1"/>
  <c r="V63" i="1" l="1"/>
  <c r="V35" i="1"/>
  <c r="W35" i="1"/>
  <c r="M63" i="1"/>
  <c r="L50" i="1"/>
  <c r="V49" i="1"/>
  <c r="V50" i="1"/>
  <c r="V52" i="1"/>
  <c r="W50" i="1"/>
  <c r="V51" i="1"/>
  <c r="V48" i="1"/>
  <c r="L49" i="1"/>
  <c r="W49" i="1" s="1"/>
  <c r="L48" i="1"/>
  <c r="W48" i="1" s="1"/>
  <c r="P48" i="1"/>
  <c r="P50" i="1"/>
  <c r="Q50" i="1" s="1"/>
  <c r="V37" i="1"/>
  <c r="L37" i="1"/>
  <c r="P49" i="1"/>
  <c r="L51" i="1"/>
  <c r="W51" i="1" s="1"/>
  <c r="L52" i="1"/>
  <c r="W52" i="1" s="1"/>
  <c r="P35" i="1"/>
  <c r="Q35" i="1" s="1"/>
  <c r="P51" i="1"/>
  <c r="P52" i="1"/>
  <c r="Q48" i="1" l="1"/>
  <c r="N63" i="1"/>
  <c r="W63" i="1" s="1"/>
  <c r="X63" i="1" s="1"/>
  <c r="X48" i="1"/>
  <c r="Q52" i="1"/>
  <c r="Q51" i="1"/>
  <c r="Q49" i="1"/>
  <c r="X35" i="1"/>
  <c r="X50" i="1"/>
  <c r="L46" i="1"/>
  <c r="P46" i="1"/>
  <c r="W46" i="1"/>
  <c r="Q46" i="1" l="1"/>
  <c r="D321" i="10"/>
  <c r="D327" i="10"/>
  <c r="D317" i="2"/>
  <c r="D316" i="2"/>
  <c r="D314" i="2"/>
  <c r="D299" i="2"/>
  <c r="D284" i="2"/>
  <c r="D288" i="2"/>
  <c r="D278" i="2"/>
  <c r="AT50" i="2" l="1"/>
  <c r="BY50" i="2"/>
  <c r="H55" i="10" l="1"/>
  <c r="BY45" i="10"/>
  <c r="AV46" i="10"/>
  <c r="AW46" i="10"/>
  <c r="AX46" i="10"/>
  <c r="AY46" i="10"/>
  <c r="AZ46" i="10"/>
  <c r="BA46" i="10"/>
  <c r="BB46" i="10"/>
  <c r="BC46" i="10"/>
  <c r="BD46" i="10"/>
  <c r="BE46" i="10"/>
  <c r="BF46" i="10"/>
  <c r="BG46" i="10"/>
  <c r="BH46" i="10"/>
  <c r="BI46" i="10"/>
  <c r="BJ46" i="10"/>
  <c r="BK46" i="10"/>
  <c r="BL46" i="10"/>
  <c r="BM46" i="10"/>
  <c r="AU46" i="10"/>
  <c r="AU45" i="10"/>
  <c r="AT45" i="10"/>
  <c r="AM46" i="10"/>
  <c r="AN46" i="10"/>
  <c r="AQ46" i="10"/>
  <c r="AR46" i="10"/>
  <c r="AS46" i="10"/>
  <c r="AL46" i="10"/>
  <c r="AL45" i="10"/>
  <c r="AK45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AJ46" i="10"/>
  <c r="S46" i="10"/>
  <c r="R45" i="10"/>
  <c r="I46" i="10"/>
  <c r="J46" i="10"/>
  <c r="K46" i="10"/>
  <c r="L46" i="10"/>
  <c r="O46" i="10"/>
  <c r="P46" i="10"/>
  <c r="Q46" i="10"/>
  <c r="H46" i="10"/>
  <c r="H45" i="10"/>
  <c r="G45" i="10"/>
  <c r="F45" i="10"/>
  <c r="AV60" i="10"/>
  <c r="AW60" i="10"/>
  <c r="AX60" i="10"/>
  <c r="AY60" i="10"/>
  <c r="AZ60" i="10"/>
  <c r="BA60" i="10"/>
  <c r="BB60" i="10"/>
  <c r="BC60" i="10"/>
  <c r="BD60" i="10"/>
  <c r="BE60" i="10"/>
  <c r="BF60" i="10"/>
  <c r="BG60" i="10"/>
  <c r="BH60" i="10"/>
  <c r="BI60" i="10"/>
  <c r="BJ60" i="10"/>
  <c r="BK60" i="10"/>
  <c r="BL60" i="10"/>
  <c r="BM60" i="10"/>
  <c r="AV61" i="10"/>
  <c r="AW61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BJ61" i="10"/>
  <c r="BK61" i="10"/>
  <c r="BL61" i="10"/>
  <c r="BM61" i="10"/>
  <c r="AU60" i="10"/>
  <c r="AU61" i="10"/>
  <c r="BY61" i="10" s="1"/>
  <c r="AM60" i="10"/>
  <c r="AN60" i="10"/>
  <c r="AQ60" i="10"/>
  <c r="AR60" i="10"/>
  <c r="AS60" i="10"/>
  <c r="AM61" i="10"/>
  <c r="AN61" i="10"/>
  <c r="AQ61" i="10"/>
  <c r="AR61" i="10"/>
  <c r="AS61" i="10"/>
  <c r="AL60" i="10"/>
  <c r="AL61" i="10"/>
  <c r="T60" i="10"/>
  <c r="U60" i="10"/>
  <c r="V60" i="10"/>
  <c r="W60" i="10"/>
  <c r="X60" i="10"/>
  <c r="Y60" i="10"/>
  <c r="Z60" i="10"/>
  <c r="AA60" i="10"/>
  <c r="AB60" i="10"/>
  <c r="AC60" i="10"/>
  <c r="AD60" i="10"/>
  <c r="AE60" i="10"/>
  <c r="T61" i="10"/>
  <c r="U61" i="10"/>
  <c r="V61" i="10"/>
  <c r="W61" i="10"/>
  <c r="X61" i="10"/>
  <c r="Y61" i="10"/>
  <c r="Z61" i="10"/>
  <c r="AA61" i="10"/>
  <c r="AB61" i="10"/>
  <c r="AC61" i="10"/>
  <c r="AD61" i="10"/>
  <c r="AE61" i="10"/>
  <c r="S60" i="10"/>
  <c r="S61" i="10"/>
  <c r="I60" i="10"/>
  <c r="J60" i="10"/>
  <c r="K60" i="10"/>
  <c r="L60" i="10"/>
  <c r="I61" i="10"/>
  <c r="J61" i="10"/>
  <c r="K61" i="10"/>
  <c r="L61" i="10"/>
  <c r="H60" i="10"/>
  <c r="H61" i="10"/>
  <c r="H58" i="10"/>
  <c r="I58" i="10"/>
  <c r="J58" i="10"/>
  <c r="K58" i="10"/>
  <c r="L58" i="10"/>
  <c r="S58" i="10"/>
  <c r="T58" i="10"/>
  <c r="U58" i="10"/>
  <c r="V58" i="10"/>
  <c r="W58" i="10"/>
  <c r="X58" i="10"/>
  <c r="Y58" i="10"/>
  <c r="Z58" i="10"/>
  <c r="AA58" i="10"/>
  <c r="AB58" i="10"/>
  <c r="AC58" i="10"/>
  <c r="AD58" i="10"/>
  <c r="AE58" i="10"/>
  <c r="AL58" i="10"/>
  <c r="AM58" i="10"/>
  <c r="AN58" i="10"/>
  <c r="AQ58" i="10"/>
  <c r="AR58" i="10"/>
  <c r="AS58" i="10"/>
  <c r="AU58" i="10"/>
  <c r="AV58" i="10"/>
  <c r="AW58" i="10"/>
  <c r="AX58" i="10"/>
  <c r="AY58" i="10"/>
  <c r="AZ58" i="10"/>
  <c r="BA58" i="10"/>
  <c r="BB58" i="10"/>
  <c r="BC58" i="10"/>
  <c r="BD58" i="10"/>
  <c r="BE58" i="10"/>
  <c r="BF58" i="10"/>
  <c r="BG58" i="10"/>
  <c r="BH58" i="10"/>
  <c r="BI58" i="10"/>
  <c r="BJ58" i="10"/>
  <c r="BK58" i="10"/>
  <c r="BL58" i="10"/>
  <c r="BM58" i="10"/>
  <c r="H59" i="10"/>
  <c r="I59" i="10"/>
  <c r="J59" i="10"/>
  <c r="K59" i="10"/>
  <c r="L59" i="10"/>
  <c r="S59" i="10"/>
  <c r="T59" i="10"/>
  <c r="U59" i="10"/>
  <c r="V59" i="10"/>
  <c r="W59" i="10"/>
  <c r="X59" i="10"/>
  <c r="Y59" i="10"/>
  <c r="Z59" i="10"/>
  <c r="AA59" i="10"/>
  <c r="AB59" i="10"/>
  <c r="AC59" i="10"/>
  <c r="AD59" i="10"/>
  <c r="AE59" i="10"/>
  <c r="AL59" i="10"/>
  <c r="AM59" i="10"/>
  <c r="AN59" i="10"/>
  <c r="AQ59" i="10"/>
  <c r="AR59" i="10"/>
  <c r="AS59" i="10"/>
  <c r="AU59" i="10"/>
  <c r="AV59" i="10"/>
  <c r="AW59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K59" i="10"/>
  <c r="BL59" i="10"/>
  <c r="BM59" i="10"/>
  <c r="AV55" i="10"/>
  <c r="AV65" i="10" s="1"/>
  <c r="AW55" i="10"/>
  <c r="AW65" i="10" s="1"/>
  <c r="AX55" i="10"/>
  <c r="AX65" i="10" s="1"/>
  <c r="AY55" i="10"/>
  <c r="AY65" i="10" s="1"/>
  <c r="AZ55" i="10"/>
  <c r="AZ65" i="10" s="1"/>
  <c r="BA55" i="10"/>
  <c r="BA65" i="10" s="1"/>
  <c r="BB55" i="10"/>
  <c r="BB65" i="10" s="1"/>
  <c r="BC55" i="10"/>
  <c r="BC65" i="10" s="1"/>
  <c r="BD55" i="10"/>
  <c r="BD65" i="10" s="1"/>
  <c r="BE55" i="10"/>
  <c r="BE65" i="10" s="1"/>
  <c r="BF55" i="10"/>
  <c r="BF65" i="10" s="1"/>
  <c r="BG55" i="10"/>
  <c r="BG65" i="10" s="1"/>
  <c r="BH55" i="10"/>
  <c r="BI55" i="10"/>
  <c r="BI65" i="10" s="1"/>
  <c r="BJ55" i="10"/>
  <c r="BJ65" i="10" s="1"/>
  <c r="BK55" i="10"/>
  <c r="BK65" i="10" s="1"/>
  <c r="BL55" i="10"/>
  <c r="BL65" i="10" s="1"/>
  <c r="BM55" i="10"/>
  <c r="BM65" i="10" s="1"/>
  <c r="AV56" i="10"/>
  <c r="AV66" i="10" s="1"/>
  <c r="AW56" i="10"/>
  <c r="AW66" i="10" s="1"/>
  <c r="AX56" i="10"/>
  <c r="AX66" i="10" s="1"/>
  <c r="AY56" i="10"/>
  <c r="AY66" i="10" s="1"/>
  <c r="AZ56" i="10"/>
  <c r="AZ66" i="10" s="1"/>
  <c r="BA56" i="10"/>
  <c r="BA66" i="10" s="1"/>
  <c r="BB56" i="10"/>
  <c r="BB66" i="10" s="1"/>
  <c r="BC56" i="10"/>
  <c r="BC66" i="10" s="1"/>
  <c r="BD56" i="10"/>
  <c r="BD66" i="10" s="1"/>
  <c r="BE56" i="10"/>
  <c r="BE66" i="10" s="1"/>
  <c r="BF56" i="10"/>
  <c r="BF66" i="10" s="1"/>
  <c r="BG56" i="10"/>
  <c r="BG66" i="10" s="1"/>
  <c r="BH56" i="10"/>
  <c r="BI56" i="10"/>
  <c r="BI66" i="10" s="1"/>
  <c r="BJ56" i="10"/>
  <c r="BJ66" i="10" s="1"/>
  <c r="BK56" i="10"/>
  <c r="BK66" i="10" s="1"/>
  <c r="BL56" i="10"/>
  <c r="BL66" i="10" s="1"/>
  <c r="BM56" i="10"/>
  <c r="BM66" i="10" s="1"/>
  <c r="AU55" i="10"/>
  <c r="AU56" i="10"/>
  <c r="AM55" i="10"/>
  <c r="AM65" i="10" s="1"/>
  <c r="AN55" i="10"/>
  <c r="AN65" i="10" s="1"/>
  <c r="AQ55" i="10"/>
  <c r="AQ65" i="10" s="1"/>
  <c r="AR55" i="10"/>
  <c r="AR65" i="10" s="1"/>
  <c r="AS55" i="10"/>
  <c r="AS65" i="10" s="1"/>
  <c r="AM56" i="10"/>
  <c r="AM66" i="10" s="1"/>
  <c r="AN56" i="10"/>
  <c r="AN66" i="10" s="1"/>
  <c r="AQ56" i="10"/>
  <c r="AQ66" i="10" s="1"/>
  <c r="AR56" i="10"/>
  <c r="AR66" i="10" s="1"/>
  <c r="AS56" i="10"/>
  <c r="AS66" i="10" s="1"/>
  <c r="AL56" i="10"/>
  <c r="AL55" i="10"/>
  <c r="AL65" i="10" s="1"/>
  <c r="AT65" i="10" s="1"/>
  <c r="AJ55" i="10"/>
  <c r="AJ65" i="10" s="1"/>
  <c r="T55" i="10"/>
  <c r="T65" i="10" s="1"/>
  <c r="U55" i="10"/>
  <c r="U65" i="10" s="1"/>
  <c r="V55" i="10"/>
  <c r="V65" i="10" s="1"/>
  <c r="W55" i="10"/>
  <c r="X55" i="10"/>
  <c r="X65" i="10" s="1"/>
  <c r="Y55" i="10"/>
  <c r="Y65" i="10" s="1"/>
  <c r="Z55" i="10"/>
  <c r="Z65" i="10" s="1"/>
  <c r="AA55" i="10"/>
  <c r="AB55" i="10"/>
  <c r="AB65" i="10" s="1"/>
  <c r="AC55" i="10"/>
  <c r="AC65" i="10" s="1"/>
  <c r="AD55" i="10"/>
  <c r="AD65" i="10" s="1"/>
  <c r="AE55" i="10"/>
  <c r="T56" i="10"/>
  <c r="T66" i="10" s="1"/>
  <c r="U56" i="10"/>
  <c r="U66" i="10" s="1"/>
  <c r="V56" i="10"/>
  <c r="V66" i="10" s="1"/>
  <c r="W56" i="10"/>
  <c r="X56" i="10"/>
  <c r="X66" i="10" s="1"/>
  <c r="Y56" i="10"/>
  <c r="Y66" i="10" s="1"/>
  <c r="Z56" i="10"/>
  <c r="Z66" i="10" s="1"/>
  <c r="AA56" i="10"/>
  <c r="AB56" i="10"/>
  <c r="AB66" i="10" s="1"/>
  <c r="AC56" i="10"/>
  <c r="AC66" i="10" s="1"/>
  <c r="AD56" i="10"/>
  <c r="AD66" i="10" s="1"/>
  <c r="AE56" i="10"/>
  <c r="AJ56" i="10"/>
  <c r="AJ66" i="10" s="1"/>
  <c r="S55" i="10"/>
  <c r="S65" i="10" s="1"/>
  <c r="S56" i="10"/>
  <c r="S66" i="10" s="1"/>
  <c r="I55" i="10"/>
  <c r="J55" i="10"/>
  <c r="K55" i="10"/>
  <c r="K65" i="10" s="1"/>
  <c r="L55" i="10"/>
  <c r="L65" i="10" s="1"/>
  <c r="I56" i="10"/>
  <c r="J56" i="10"/>
  <c r="K56" i="10"/>
  <c r="K66" i="10" s="1"/>
  <c r="L56" i="10"/>
  <c r="L66" i="10" s="1"/>
  <c r="H56" i="10"/>
  <c r="S53" i="10"/>
  <c r="T53" i="10"/>
  <c r="U53" i="10"/>
  <c r="V53" i="10"/>
  <c r="W53" i="10"/>
  <c r="X53" i="10"/>
  <c r="Y53" i="10"/>
  <c r="Z53" i="10"/>
  <c r="AA53" i="10"/>
  <c r="AB53" i="10"/>
  <c r="AC53" i="10"/>
  <c r="AD53" i="10"/>
  <c r="AE53" i="10"/>
  <c r="AJ53" i="10"/>
  <c r="AL53" i="10"/>
  <c r="AM53" i="10"/>
  <c r="AN53" i="10"/>
  <c r="AQ53" i="10"/>
  <c r="AR53" i="10"/>
  <c r="AS53" i="10"/>
  <c r="AU53" i="10"/>
  <c r="AV53" i="10"/>
  <c r="AW53" i="10"/>
  <c r="AX53" i="10"/>
  <c r="AY53" i="10"/>
  <c r="AZ53" i="10"/>
  <c r="BA53" i="10"/>
  <c r="BB53" i="10"/>
  <c r="BC53" i="10"/>
  <c r="BD53" i="10"/>
  <c r="BE53" i="10"/>
  <c r="BF53" i="10"/>
  <c r="BG53" i="10"/>
  <c r="BH53" i="10"/>
  <c r="BI53" i="10"/>
  <c r="BJ53" i="10"/>
  <c r="BK53" i="10"/>
  <c r="BL53" i="10"/>
  <c r="BM53" i="10"/>
  <c r="S54" i="10"/>
  <c r="T54" i="10"/>
  <c r="U54" i="10"/>
  <c r="V54" i="10"/>
  <c r="W54" i="10"/>
  <c r="X54" i="10"/>
  <c r="Y54" i="10"/>
  <c r="Z54" i="10"/>
  <c r="AA54" i="10"/>
  <c r="AB54" i="10"/>
  <c r="AC54" i="10"/>
  <c r="AD54" i="10"/>
  <c r="AE54" i="10"/>
  <c r="AJ54" i="10"/>
  <c r="AL54" i="10"/>
  <c r="AM54" i="10"/>
  <c r="AN54" i="10"/>
  <c r="AQ54" i="10"/>
  <c r="AR54" i="10"/>
  <c r="AS54" i="10"/>
  <c r="AU54" i="10"/>
  <c r="AV54" i="10"/>
  <c r="AW54" i="10"/>
  <c r="AX54" i="10"/>
  <c r="AY54" i="10"/>
  <c r="AZ54" i="10"/>
  <c r="BA54" i="10"/>
  <c r="BB54" i="10"/>
  <c r="BC54" i="10"/>
  <c r="BD54" i="10"/>
  <c r="BE54" i="10"/>
  <c r="BF54" i="10"/>
  <c r="BG54" i="10"/>
  <c r="BH54" i="10"/>
  <c r="BI54" i="10"/>
  <c r="BJ54" i="10"/>
  <c r="BK54" i="10"/>
  <c r="BL54" i="10"/>
  <c r="BM54" i="10"/>
  <c r="H53" i="10"/>
  <c r="I53" i="10"/>
  <c r="J53" i="10"/>
  <c r="K53" i="10"/>
  <c r="L53" i="10"/>
  <c r="H54" i="10"/>
  <c r="I54" i="10"/>
  <c r="J54" i="10"/>
  <c r="K54" i="10"/>
  <c r="L54" i="10"/>
  <c r="AV50" i="10"/>
  <c r="AW50" i="10"/>
  <c r="AX50" i="10"/>
  <c r="AY50" i="10"/>
  <c r="AZ50" i="10"/>
  <c r="BA50" i="10"/>
  <c r="BB50" i="10"/>
  <c r="BC50" i="10"/>
  <c r="BD50" i="10"/>
  <c r="BE50" i="10"/>
  <c r="BF50" i="10"/>
  <c r="BG50" i="10"/>
  <c r="BH50" i="10"/>
  <c r="BI50" i="10"/>
  <c r="BJ50" i="10"/>
  <c r="BK50" i="10"/>
  <c r="BL50" i="10"/>
  <c r="BM50" i="10"/>
  <c r="AV51" i="10"/>
  <c r="AW51" i="10"/>
  <c r="AX51" i="10"/>
  <c r="AY51" i="10"/>
  <c r="AZ51" i="10"/>
  <c r="BA51" i="10"/>
  <c r="BB51" i="10"/>
  <c r="BC51" i="10"/>
  <c r="BD51" i="10"/>
  <c r="BE51" i="10"/>
  <c r="BF51" i="10"/>
  <c r="BG51" i="10"/>
  <c r="BH51" i="10"/>
  <c r="BI51" i="10"/>
  <c r="BJ51" i="10"/>
  <c r="BK51" i="10"/>
  <c r="BL51" i="10"/>
  <c r="BM51" i="10"/>
  <c r="AU50" i="10"/>
  <c r="AU51" i="10"/>
  <c r="AM50" i="10"/>
  <c r="AN50" i="10"/>
  <c r="AM51" i="10"/>
  <c r="AN51" i="10"/>
  <c r="AL50" i="10"/>
  <c r="AL51" i="10"/>
  <c r="T50" i="10"/>
  <c r="U50" i="10"/>
  <c r="V50" i="10"/>
  <c r="W50" i="10"/>
  <c r="X50" i="10"/>
  <c r="Y50" i="10"/>
  <c r="Z50" i="10"/>
  <c r="AA50" i="10"/>
  <c r="AB50" i="10"/>
  <c r="AC50" i="10"/>
  <c r="AD50" i="10"/>
  <c r="AE50" i="10"/>
  <c r="AJ50" i="10"/>
  <c r="T51" i="10"/>
  <c r="U51" i="10"/>
  <c r="V51" i="10"/>
  <c r="W51" i="10"/>
  <c r="X51" i="10"/>
  <c r="Y51" i="10"/>
  <c r="Z51" i="10"/>
  <c r="AA51" i="10"/>
  <c r="AB51" i="10"/>
  <c r="AC51" i="10"/>
  <c r="AD51" i="10"/>
  <c r="AE51" i="10"/>
  <c r="AJ51" i="10"/>
  <c r="S50" i="10"/>
  <c r="S51" i="10"/>
  <c r="I50" i="10"/>
  <c r="J50" i="10"/>
  <c r="K50" i="10"/>
  <c r="L50" i="10"/>
  <c r="O50" i="10"/>
  <c r="P50" i="10"/>
  <c r="Q50" i="10"/>
  <c r="I51" i="10"/>
  <c r="J51" i="10"/>
  <c r="K51" i="10"/>
  <c r="L51" i="10"/>
  <c r="O51" i="10"/>
  <c r="P51" i="10"/>
  <c r="Q51" i="10"/>
  <c r="H51" i="10"/>
  <c r="H48" i="10"/>
  <c r="I48" i="10"/>
  <c r="J48" i="10"/>
  <c r="K48" i="10"/>
  <c r="L48" i="10"/>
  <c r="O48" i="10"/>
  <c r="P48" i="10"/>
  <c r="Q48" i="10"/>
  <c r="S48" i="10"/>
  <c r="T48" i="10"/>
  <c r="U48" i="10"/>
  <c r="V48" i="10"/>
  <c r="W48" i="10"/>
  <c r="X48" i="10"/>
  <c r="Y48" i="10"/>
  <c r="Z48" i="10"/>
  <c r="AA48" i="10"/>
  <c r="AB48" i="10"/>
  <c r="AC48" i="10"/>
  <c r="AD48" i="10"/>
  <c r="AE48" i="10"/>
  <c r="AJ48" i="10"/>
  <c r="AL48" i="10"/>
  <c r="AM48" i="10"/>
  <c r="AN48" i="10"/>
  <c r="AU48" i="10"/>
  <c r="AV48" i="10"/>
  <c r="AW48" i="10"/>
  <c r="AX48" i="10"/>
  <c r="AY48" i="10"/>
  <c r="AZ48" i="10"/>
  <c r="BA48" i="10"/>
  <c r="BB48" i="10"/>
  <c r="BC48" i="10"/>
  <c r="BD48" i="10"/>
  <c r="BE48" i="10"/>
  <c r="BF48" i="10"/>
  <c r="BG48" i="10"/>
  <c r="BH48" i="10"/>
  <c r="BI48" i="10"/>
  <c r="BJ48" i="10"/>
  <c r="BK48" i="10"/>
  <c r="BL48" i="10"/>
  <c r="BM48" i="10"/>
  <c r="H49" i="10"/>
  <c r="I49" i="10"/>
  <c r="J49" i="10"/>
  <c r="K49" i="10"/>
  <c r="L49" i="10"/>
  <c r="O49" i="10"/>
  <c r="P49" i="10"/>
  <c r="Q49" i="10"/>
  <c r="S49" i="10"/>
  <c r="T49" i="10"/>
  <c r="U49" i="10"/>
  <c r="V49" i="10"/>
  <c r="W49" i="10"/>
  <c r="X49" i="10"/>
  <c r="Y49" i="10"/>
  <c r="Z49" i="10"/>
  <c r="AA49" i="10"/>
  <c r="AB49" i="10"/>
  <c r="AC49" i="10"/>
  <c r="AD49" i="10"/>
  <c r="AE49" i="10"/>
  <c r="AJ49" i="10"/>
  <c r="AL49" i="10"/>
  <c r="AM49" i="10"/>
  <c r="AN49" i="10"/>
  <c r="AU49" i="10"/>
  <c r="AV49" i="10"/>
  <c r="AW49" i="10"/>
  <c r="AX49" i="10"/>
  <c r="AY49" i="10"/>
  <c r="AZ49" i="10"/>
  <c r="BA49" i="10"/>
  <c r="BB49" i="10"/>
  <c r="BC49" i="10"/>
  <c r="BD49" i="10"/>
  <c r="BE49" i="10"/>
  <c r="BF49" i="10"/>
  <c r="BG49" i="10"/>
  <c r="BH49" i="10"/>
  <c r="BI49" i="10"/>
  <c r="BJ49" i="10"/>
  <c r="BK49" i="10"/>
  <c r="BL49" i="10"/>
  <c r="BM49" i="10"/>
  <c r="H130" i="2"/>
  <c r="BY48" i="2"/>
  <c r="BY48" i="10" s="1"/>
  <c r="AT59" i="2"/>
  <c r="AT59" i="10" s="1"/>
  <c r="AT48" i="2"/>
  <c r="AT48" i="10" s="1"/>
  <c r="AK55" i="2"/>
  <c r="AK50" i="2"/>
  <c r="AK48" i="2"/>
  <c r="AK48" i="10" s="1"/>
  <c r="R59" i="2"/>
  <c r="R59" i="10" s="1"/>
  <c r="R60" i="2"/>
  <c r="R61" i="2"/>
  <c r="R58" i="2"/>
  <c r="R58" i="10" s="1"/>
  <c r="R54" i="2"/>
  <c r="R54" i="10" s="1"/>
  <c r="R55" i="2"/>
  <c r="R56" i="2"/>
  <c r="R53" i="2"/>
  <c r="R53" i="10" s="1"/>
  <c r="R49" i="2"/>
  <c r="R49" i="10" s="1"/>
  <c r="R50" i="2"/>
  <c r="R51" i="2"/>
  <c r="R48" i="2"/>
  <c r="R48" i="10" s="1"/>
  <c r="BY59" i="2"/>
  <c r="BY59" i="10" s="1"/>
  <c r="BY60" i="2"/>
  <c r="BY61" i="2"/>
  <c r="BY58" i="2"/>
  <c r="BY58" i="10" s="1"/>
  <c r="BY54" i="2"/>
  <c r="BY55" i="2"/>
  <c r="BY56" i="2"/>
  <c r="BY53" i="2"/>
  <c r="BY53" i="10" s="1"/>
  <c r="BY49" i="2"/>
  <c r="BY49" i="10" s="1"/>
  <c r="BY51" i="2"/>
  <c r="AT60" i="2"/>
  <c r="AT61" i="2"/>
  <c r="AT58" i="2"/>
  <c r="AT58" i="10" s="1"/>
  <c r="AT54" i="2"/>
  <c r="AT54" i="10" s="1"/>
  <c r="AT55" i="2"/>
  <c r="AT56" i="2"/>
  <c r="AT53" i="2"/>
  <c r="AT49" i="2"/>
  <c r="AT49" i="10" s="1"/>
  <c r="AT51" i="2"/>
  <c r="AK59" i="2"/>
  <c r="AK59" i="10" s="1"/>
  <c r="AK60" i="2"/>
  <c r="AK61" i="2"/>
  <c r="AK58" i="2"/>
  <c r="AK58" i="10" s="1"/>
  <c r="AK54" i="2"/>
  <c r="AK54" i="10" s="1"/>
  <c r="AK56" i="2"/>
  <c r="AK53" i="2"/>
  <c r="AK53" i="10" s="1"/>
  <c r="AK49" i="2"/>
  <c r="AK49" i="10" s="1"/>
  <c r="AK51" i="2"/>
  <c r="AL66" i="10" l="1"/>
  <c r="AT66" i="10" s="1"/>
  <c r="BY60" i="10"/>
  <c r="J66" i="10"/>
  <c r="J65" i="10"/>
  <c r="I66" i="10"/>
  <c r="I65" i="10"/>
  <c r="AE66" i="10"/>
  <c r="AA66" i="10"/>
  <c r="W66" i="10"/>
  <c r="W62" i="10" s="1"/>
  <c r="AE65" i="10"/>
  <c r="AA65" i="10"/>
  <c r="W65" i="10"/>
  <c r="AD62" i="10"/>
  <c r="Z62" i="10"/>
  <c r="V62" i="10"/>
  <c r="AR62" i="10"/>
  <c r="BY56" i="10"/>
  <c r="AU66" i="10"/>
  <c r="BM62" i="10"/>
  <c r="BE62" i="10"/>
  <c r="BA62" i="10"/>
  <c r="AW62" i="10"/>
  <c r="AC62" i="10"/>
  <c r="Y62" i="10"/>
  <c r="U62" i="10"/>
  <c r="AQ62" i="10"/>
  <c r="AU65" i="10"/>
  <c r="BY55" i="10"/>
  <c r="BL62" i="10"/>
  <c r="BD62" i="10"/>
  <c r="AZ62" i="10"/>
  <c r="AV62" i="10"/>
  <c r="AB62" i="10"/>
  <c r="X62" i="10"/>
  <c r="T62" i="10"/>
  <c r="AN62" i="10"/>
  <c r="BK62" i="10"/>
  <c r="BG62" i="10"/>
  <c r="BC62" i="10"/>
  <c r="AY62" i="10"/>
  <c r="AA62" i="10"/>
  <c r="AJ62" i="10"/>
  <c r="AS62" i="10"/>
  <c r="AM62" i="10"/>
  <c r="BJ62" i="10"/>
  <c r="BF62" i="10"/>
  <c r="BB62" i="10"/>
  <c r="AX62" i="10"/>
  <c r="H66" i="10"/>
  <c r="H65" i="10"/>
  <c r="G51" i="2"/>
  <c r="G56" i="2"/>
  <c r="AT53" i="10"/>
  <c r="G53" i="2"/>
  <c r="G53" i="10" s="1"/>
  <c r="AD62" i="2"/>
  <c r="Z62" i="2"/>
  <c r="BH65" i="10"/>
  <c r="G50" i="2"/>
  <c r="H63" i="10"/>
  <c r="G59" i="2"/>
  <c r="G59" i="10" s="1"/>
  <c r="AK64" i="2"/>
  <c r="V62" i="2"/>
  <c r="AC62" i="2"/>
  <c r="Y62" i="2"/>
  <c r="U62" i="2"/>
  <c r="AT63" i="2"/>
  <c r="AQ62" i="2"/>
  <c r="AM62" i="2"/>
  <c r="AT64" i="2"/>
  <c r="AP62" i="2"/>
  <c r="G58" i="2"/>
  <c r="G58" i="10" s="1"/>
  <c r="G49" i="2"/>
  <c r="G49" i="10" s="1"/>
  <c r="G54" i="2"/>
  <c r="G54" i="10" s="1"/>
  <c r="AK66" i="2"/>
  <c r="BY66" i="2"/>
  <c r="G61" i="2"/>
  <c r="BY54" i="10"/>
  <c r="R65" i="2"/>
  <c r="R64" i="2"/>
  <c r="R64" i="10" s="1"/>
  <c r="AE62" i="2"/>
  <c r="AA62" i="2"/>
  <c r="W62" i="2"/>
  <c r="G55" i="2"/>
  <c r="G60" i="2"/>
  <c r="BY64" i="2"/>
  <c r="AU62" i="2"/>
  <c r="H62" i="2"/>
  <c r="AT66" i="2"/>
  <c r="AO62" i="2"/>
  <c r="BY65" i="2"/>
  <c r="R66" i="2"/>
  <c r="AT65" i="2"/>
  <c r="AN62" i="2"/>
  <c r="AK65" i="2"/>
  <c r="AB62" i="2"/>
  <c r="X62" i="2"/>
  <c r="AK63" i="2"/>
  <c r="T62" i="2"/>
  <c r="BY63" i="2"/>
  <c r="R51" i="10"/>
  <c r="BK62" i="2"/>
  <c r="BG62" i="2"/>
  <c r="BC62" i="2"/>
  <c r="AY62" i="2"/>
  <c r="BJ62" i="2"/>
  <c r="BF62" i="2"/>
  <c r="BB62" i="2"/>
  <c r="AX62" i="2"/>
  <c r="BM62" i="2"/>
  <c r="BI62" i="2"/>
  <c r="BE62" i="2"/>
  <c r="BA62" i="2"/>
  <c r="AW62" i="2"/>
  <c r="BL62" i="2"/>
  <c r="BH62" i="2"/>
  <c r="BD62" i="2"/>
  <c r="AZ62" i="2"/>
  <c r="AV62" i="2"/>
  <c r="R55" i="10"/>
  <c r="AT55" i="10"/>
  <c r="BH66" i="10"/>
  <c r="AK55" i="10"/>
  <c r="R50" i="10"/>
  <c r="BY50" i="10"/>
  <c r="R60" i="10"/>
  <c r="AK61" i="10"/>
  <c r="AT50" i="10"/>
  <c r="AK51" i="10"/>
  <c r="AK50" i="10"/>
  <c r="AT56" i="10"/>
  <c r="R61" i="10"/>
  <c r="AK60" i="10"/>
  <c r="AT61" i="10"/>
  <c r="AT60" i="10"/>
  <c r="BY51" i="10"/>
  <c r="AK56" i="10"/>
  <c r="R56" i="10"/>
  <c r="AT51" i="10"/>
  <c r="G48" i="2"/>
  <c r="G48" i="10" s="1"/>
  <c r="D127" i="2"/>
  <c r="AK65" i="10" l="1"/>
  <c r="AK66" i="10"/>
  <c r="AE62" i="10"/>
  <c r="BY66" i="10"/>
  <c r="BY65" i="10"/>
  <c r="G50" i="10"/>
  <c r="G65" i="2"/>
  <c r="G63" i="2"/>
  <c r="BY62" i="2"/>
  <c r="G55" i="10"/>
  <c r="G61" i="10"/>
  <c r="G51" i="10"/>
  <c r="G56" i="10"/>
  <c r="R66" i="10"/>
  <c r="G60" i="10"/>
  <c r="R65" i="10"/>
  <c r="H35" i="11"/>
  <c r="H31" i="11"/>
  <c r="E35" i="11"/>
  <c r="E31" i="11"/>
  <c r="D35" i="11"/>
  <c r="D31" i="11"/>
  <c r="C35" i="11"/>
  <c r="C31" i="11"/>
  <c r="B35" i="11"/>
  <c r="B36" i="11"/>
  <c r="C17" i="11"/>
  <c r="D17" i="11"/>
  <c r="K17" i="11"/>
  <c r="N17" i="11"/>
  <c r="B17" i="11"/>
  <c r="B15" i="11"/>
  <c r="B14" i="11"/>
  <c r="N11" i="11"/>
  <c r="K11" i="11"/>
  <c r="H11" i="11"/>
  <c r="E11" i="11"/>
  <c r="D11" i="11"/>
  <c r="C11" i="11"/>
  <c r="B11" i="11"/>
  <c r="C9" i="11"/>
  <c r="C8" i="11"/>
  <c r="B8" i="11"/>
  <c r="B18" i="3"/>
  <c r="B19" i="3"/>
  <c r="B20" i="3"/>
  <c r="D17" i="3"/>
  <c r="E17" i="3"/>
  <c r="F17" i="3"/>
  <c r="G17" i="3"/>
  <c r="H17" i="3"/>
  <c r="B17" i="3"/>
  <c r="H11" i="3"/>
  <c r="B14" i="3"/>
  <c r="B15" i="3"/>
  <c r="C11" i="3"/>
  <c r="D11" i="3"/>
  <c r="E11" i="3"/>
  <c r="F11" i="3"/>
  <c r="G11" i="3"/>
  <c r="B11" i="3"/>
  <c r="D376" i="10"/>
  <c r="D21" i="10" s="1"/>
  <c r="E21" i="10"/>
  <c r="D378" i="10"/>
  <c r="F21" i="10" s="1"/>
  <c r="D375" i="10"/>
  <c r="C21" i="10" s="1"/>
  <c r="D366" i="10"/>
  <c r="D367" i="10"/>
  <c r="D368" i="10"/>
  <c r="D369" i="10"/>
  <c r="D362" i="10"/>
  <c r="D363" i="10"/>
  <c r="D364" i="10"/>
  <c r="D361" i="10"/>
  <c r="D357" i="10"/>
  <c r="D358" i="10"/>
  <c r="D359" i="10"/>
  <c r="D356" i="10"/>
  <c r="D352" i="10"/>
  <c r="D353" i="10"/>
  <c r="D354" i="10"/>
  <c r="D351" i="10"/>
  <c r="D339" i="10"/>
  <c r="D340" i="10"/>
  <c r="D341" i="10"/>
  <c r="D342" i="10"/>
  <c r="D335" i="10"/>
  <c r="D336" i="10"/>
  <c r="D337" i="10"/>
  <c r="D334" i="10"/>
  <c r="D330" i="10"/>
  <c r="D331" i="10"/>
  <c r="D332" i="10"/>
  <c r="D329" i="10"/>
  <c r="D324" i="10"/>
  <c r="D325" i="10"/>
  <c r="D326" i="10"/>
  <c r="D316" i="10" s="1"/>
  <c r="D319" i="10"/>
  <c r="D320" i="10"/>
  <c r="D322" i="10"/>
  <c r="D310" i="10"/>
  <c r="D311" i="10"/>
  <c r="D312" i="10"/>
  <c r="D309" i="10"/>
  <c r="D305" i="10"/>
  <c r="D306" i="10"/>
  <c r="D307" i="10"/>
  <c r="D304" i="10"/>
  <c r="D295" i="10"/>
  <c r="D296" i="10"/>
  <c r="D297" i="10"/>
  <c r="D294" i="10"/>
  <c r="D291" i="10"/>
  <c r="D292" i="10"/>
  <c r="D290" i="10"/>
  <c r="D289" i="10"/>
  <c r="D282" i="10"/>
  <c r="D280" i="10"/>
  <c r="D279" i="10"/>
  <c r="D175" i="10"/>
  <c r="D176" i="10"/>
  <c r="D177" i="10"/>
  <c r="D174" i="10"/>
  <c r="D170" i="10"/>
  <c r="D171" i="10"/>
  <c r="D172" i="10"/>
  <c r="D169" i="10"/>
  <c r="I163" i="10"/>
  <c r="J163" i="10"/>
  <c r="K163" i="10"/>
  <c r="I164" i="10"/>
  <c r="J164" i="10"/>
  <c r="K164" i="10"/>
  <c r="H164" i="10"/>
  <c r="H163" i="10"/>
  <c r="I148" i="10"/>
  <c r="I149" i="10"/>
  <c r="I150" i="10"/>
  <c r="H149" i="10"/>
  <c r="G149" i="10" s="1"/>
  <c r="H150" i="10"/>
  <c r="G150" i="10" s="1"/>
  <c r="H148" i="10"/>
  <c r="I141" i="10"/>
  <c r="J141" i="10"/>
  <c r="K141" i="10"/>
  <c r="I142" i="10"/>
  <c r="J142" i="10"/>
  <c r="K142" i="10"/>
  <c r="H142" i="10"/>
  <c r="H141" i="10"/>
  <c r="I138" i="10"/>
  <c r="J138" i="10"/>
  <c r="K138" i="10"/>
  <c r="I139" i="10"/>
  <c r="J139" i="10"/>
  <c r="K139" i="10"/>
  <c r="H139" i="10"/>
  <c r="H138" i="10"/>
  <c r="H135" i="10"/>
  <c r="I135" i="10"/>
  <c r="J135" i="10"/>
  <c r="K135" i="10"/>
  <c r="I136" i="10"/>
  <c r="J136" i="10"/>
  <c r="K136" i="10"/>
  <c r="H136" i="10"/>
  <c r="I128" i="10"/>
  <c r="J128" i="10"/>
  <c r="K128" i="10"/>
  <c r="I129" i="10"/>
  <c r="J129" i="10"/>
  <c r="K129" i="10"/>
  <c r="H129" i="10"/>
  <c r="H128" i="10"/>
  <c r="D127" i="10"/>
  <c r="K134" i="10"/>
  <c r="K147" i="10" s="1"/>
  <c r="K162" i="10" s="1"/>
  <c r="J134" i="10"/>
  <c r="J147" i="10" s="1"/>
  <c r="J162" i="10" s="1"/>
  <c r="I134" i="10"/>
  <c r="I147" i="10" s="1"/>
  <c r="I162" i="10" s="1"/>
  <c r="H134" i="10"/>
  <c r="H147" i="10" s="1"/>
  <c r="H162" i="10" s="1"/>
  <c r="G134" i="10"/>
  <c r="G147" i="10" s="1"/>
  <c r="G162" i="10" s="1"/>
  <c r="C132" i="10"/>
  <c r="C145" i="10" s="1"/>
  <c r="C160" i="10" s="1"/>
  <c r="C167" i="10" s="1"/>
  <c r="C179" i="10" s="1"/>
  <c r="D9" i="10"/>
  <c r="D8" i="10"/>
  <c r="F21" i="2"/>
  <c r="E21" i="2"/>
  <c r="E20" i="3" s="1"/>
  <c r="D21" i="2"/>
  <c r="D20" i="3" s="1"/>
  <c r="C21" i="2"/>
  <c r="C20" i="3" s="1"/>
  <c r="D374" i="2"/>
  <c r="D346" i="2"/>
  <c r="C34" i="11" s="1"/>
  <c r="D328" i="2"/>
  <c r="D323" i="2"/>
  <c r="D318" i="2"/>
  <c r="D314" i="10"/>
  <c r="D315" i="2"/>
  <c r="D315" i="10" s="1"/>
  <c r="D308" i="2"/>
  <c r="D303" i="2"/>
  <c r="D301" i="2"/>
  <c r="D299" i="10"/>
  <c r="D286" i="2"/>
  <c r="C32" i="11"/>
  <c r="D365" i="2"/>
  <c r="D347" i="2"/>
  <c r="D34" i="11" s="1"/>
  <c r="D360" i="2"/>
  <c r="D355" i="2"/>
  <c r="D350" i="2"/>
  <c r="D348" i="2"/>
  <c r="E34" i="11" s="1"/>
  <c r="D349" i="2"/>
  <c r="H34" i="11" s="1"/>
  <c r="D338" i="2"/>
  <c r="D333" i="2"/>
  <c r="D300" i="2"/>
  <c r="D33" i="11" s="1"/>
  <c r="D302" i="2"/>
  <c r="D285" i="2"/>
  <c r="D32" i="11" s="1"/>
  <c r="D287" i="2"/>
  <c r="H32" i="11" s="1"/>
  <c r="D293" i="2"/>
  <c r="D283" i="2" s="1"/>
  <c r="E32" i="11" l="1"/>
  <c r="E30" i="11"/>
  <c r="J165" i="10"/>
  <c r="D313" i="2"/>
  <c r="I33" i="11"/>
  <c r="F33" i="11"/>
  <c r="F31" i="11"/>
  <c r="G31" i="11" s="1"/>
  <c r="G21" i="2"/>
  <c r="G20" i="3" s="1"/>
  <c r="D168" i="10"/>
  <c r="F34" i="11"/>
  <c r="G34" i="11" s="1"/>
  <c r="D323" i="10"/>
  <c r="G66" i="10"/>
  <c r="I31" i="11"/>
  <c r="J31" i="11" s="1"/>
  <c r="G63" i="10"/>
  <c r="D45" i="2"/>
  <c r="G65" i="10"/>
  <c r="J143" i="10"/>
  <c r="H130" i="10"/>
  <c r="D284" i="10"/>
  <c r="D300" i="10"/>
  <c r="D346" i="10"/>
  <c r="C33" i="11"/>
  <c r="E33" i="11"/>
  <c r="D285" i="10"/>
  <c r="D347" i="10"/>
  <c r="H33" i="11"/>
  <c r="F20" i="3"/>
  <c r="J137" i="10"/>
  <c r="K130" i="10"/>
  <c r="K140" i="10"/>
  <c r="K143" i="10"/>
  <c r="K165" i="10"/>
  <c r="I35" i="11"/>
  <c r="J35" i="11" s="1"/>
  <c r="F35" i="11"/>
  <c r="G35" i="11" s="1"/>
  <c r="H140" i="10"/>
  <c r="H137" i="10"/>
  <c r="I140" i="10"/>
  <c r="D328" i="10"/>
  <c r="D349" i="10"/>
  <c r="I34" i="11" s="1"/>
  <c r="J34" i="11" s="1"/>
  <c r="K31" i="11"/>
  <c r="K35" i="11"/>
  <c r="K34" i="11"/>
  <c r="K32" i="11"/>
  <c r="D318" i="10"/>
  <c r="D333" i="10"/>
  <c r="BH62" i="10"/>
  <c r="G136" i="10"/>
  <c r="J140" i="10"/>
  <c r="D173" i="10"/>
  <c r="D288" i="10"/>
  <c r="D293" i="10"/>
  <c r="D303" i="10"/>
  <c r="D308" i="10"/>
  <c r="D360" i="10"/>
  <c r="D365" i="10"/>
  <c r="K137" i="10"/>
  <c r="D278" i="10"/>
  <c r="D355" i="10"/>
  <c r="D374" i="10"/>
  <c r="I130" i="10"/>
  <c r="H143" i="10"/>
  <c r="D338" i="10"/>
  <c r="D350" i="10"/>
  <c r="G139" i="10"/>
  <c r="I143" i="10"/>
  <c r="I165" i="10"/>
  <c r="J130" i="10"/>
  <c r="G164" i="10"/>
  <c r="H165" i="10"/>
  <c r="G142" i="10"/>
  <c r="I137" i="10"/>
  <c r="G129" i="10"/>
  <c r="G21" i="10"/>
  <c r="C196" i="10"/>
  <c r="C213" i="10" s="1"/>
  <c r="C235" i="10" s="1"/>
  <c r="D274" i="2"/>
  <c r="D345" i="2"/>
  <c r="D277" i="2"/>
  <c r="D275" i="2"/>
  <c r="D298" i="2"/>
  <c r="D203" i="2"/>
  <c r="D260" i="2"/>
  <c r="D261" i="2"/>
  <c r="D262" i="2"/>
  <c r="D259" i="2"/>
  <c r="D244" i="10"/>
  <c r="D249" i="2"/>
  <c r="D249" i="10" s="1"/>
  <c r="D254" i="2"/>
  <c r="D254" i="10" s="1"/>
  <c r="D253" i="2"/>
  <c r="D253" i="10" s="1"/>
  <c r="D255" i="2"/>
  <c r="D255" i="10" s="1"/>
  <c r="D252" i="2"/>
  <c r="D252" i="10" s="1"/>
  <c r="D248" i="2"/>
  <c r="D248" i="10" s="1"/>
  <c r="D250" i="2"/>
  <c r="D250" i="10" s="1"/>
  <c r="D247" i="2"/>
  <c r="D247" i="10" s="1"/>
  <c r="D243" i="10"/>
  <c r="D245" i="2"/>
  <c r="D245" i="10" s="1"/>
  <c r="D242" i="2"/>
  <c r="D236" i="2"/>
  <c r="D214" i="2"/>
  <c r="D221" i="10"/>
  <c r="D226" i="10"/>
  <c r="D232" i="2"/>
  <c r="D232" i="10" s="1"/>
  <c r="D231" i="10"/>
  <c r="D233" i="2"/>
  <c r="D233" i="10" s="1"/>
  <c r="D230" i="2"/>
  <c r="D230" i="10" s="1"/>
  <c r="D227" i="2"/>
  <c r="D227" i="10" s="1"/>
  <c r="D228" i="2"/>
  <c r="D228" i="10" s="1"/>
  <c r="D225" i="2"/>
  <c r="D225" i="10" s="1"/>
  <c r="D222" i="2"/>
  <c r="D222" i="10" s="1"/>
  <c r="D223" i="2"/>
  <c r="D223" i="10" s="1"/>
  <c r="D220" i="2"/>
  <c r="D210" i="10"/>
  <c r="D208" i="2"/>
  <c r="D208" i="10" s="1"/>
  <c r="D205" i="10"/>
  <c r="D209" i="2"/>
  <c r="D209" i="10" s="1"/>
  <c r="D211" i="2"/>
  <c r="D211" i="10" s="1"/>
  <c r="D204" i="2"/>
  <c r="D204" i="10" s="1"/>
  <c r="D206" i="2"/>
  <c r="D206" i="10" s="1"/>
  <c r="D192" i="10"/>
  <c r="D193" i="10"/>
  <c r="D194" i="10"/>
  <c r="D191" i="10"/>
  <c r="D188" i="2"/>
  <c r="D189" i="10"/>
  <c r="H165" i="2"/>
  <c r="C132" i="2"/>
  <c r="C145" i="2" s="1"/>
  <c r="C160" i="2" s="1"/>
  <c r="C167" i="2" s="1"/>
  <c r="C179" i="2" s="1"/>
  <c r="G129" i="2"/>
  <c r="J130" i="2"/>
  <c r="D117" i="10"/>
  <c r="D116" i="10"/>
  <c r="D118" i="10"/>
  <c r="D115" i="10"/>
  <c r="D112" i="10"/>
  <c r="D111" i="10"/>
  <c r="D113" i="10"/>
  <c r="D110" i="10"/>
  <c r="D101" i="10"/>
  <c r="D102" i="10"/>
  <c r="D103" i="10"/>
  <c r="D100" i="10"/>
  <c r="D70" i="2"/>
  <c r="D70" i="10" s="1"/>
  <c r="D71" i="2"/>
  <c r="D71" i="10" s="1"/>
  <c r="D72" i="2"/>
  <c r="D72" i="10" s="1"/>
  <c r="D73" i="2"/>
  <c r="D73" i="10" s="1"/>
  <c r="BI64" i="10"/>
  <c r="AU63" i="10"/>
  <c r="D273" i="2" l="1"/>
  <c r="D215" i="2"/>
  <c r="D198" i="2"/>
  <c r="D184" i="10"/>
  <c r="D162" i="2"/>
  <c r="D162" i="10" s="1"/>
  <c r="L33" i="11"/>
  <c r="G33" i="11"/>
  <c r="J33" i="11"/>
  <c r="L31" i="11"/>
  <c r="M31" i="11" s="1"/>
  <c r="F32" i="11"/>
  <c r="G32" i="11" s="1"/>
  <c r="D186" i="10"/>
  <c r="D181" i="10"/>
  <c r="D203" i="10"/>
  <c r="D202" i="10" s="1"/>
  <c r="D220" i="10"/>
  <c r="D219" i="10" s="1"/>
  <c r="F27" i="11"/>
  <c r="D313" i="10"/>
  <c r="D242" i="10"/>
  <c r="D241" i="10" s="1"/>
  <c r="D237" i="2"/>
  <c r="F30" i="11"/>
  <c r="G30" i="11" s="1"/>
  <c r="D77" i="2"/>
  <c r="D207" i="10"/>
  <c r="K33" i="11"/>
  <c r="D99" i="10"/>
  <c r="D109" i="10"/>
  <c r="D114" i="10"/>
  <c r="D190" i="10"/>
  <c r="D240" i="10"/>
  <c r="I27" i="11" s="1"/>
  <c r="D251" i="10"/>
  <c r="D69" i="10"/>
  <c r="D246" i="10"/>
  <c r="D98" i="10"/>
  <c r="I23" i="11" s="1"/>
  <c r="H23" i="11"/>
  <c r="D183" i="2"/>
  <c r="D188" i="10"/>
  <c r="D260" i="10"/>
  <c r="D28" i="11"/>
  <c r="E23" i="11"/>
  <c r="D97" i="10"/>
  <c r="F23" i="11" s="1"/>
  <c r="D182" i="2"/>
  <c r="D182" i="10" s="1"/>
  <c r="D187" i="10"/>
  <c r="C28" i="11"/>
  <c r="D259" i="10"/>
  <c r="H28" i="11"/>
  <c r="D262" i="10"/>
  <c r="I28" i="11" s="1"/>
  <c r="D268" i="2"/>
  <c r="D30" i="11"/>
  <c r="D275" i="10"/>
  <c r="D267" i="2"/>
  <c r="D274" i="10"/>
  <c r="C30" i="11"/>
  <c r="C23" i="11"/>
  <c r="D95" i="10"/>
  <c r="D96" i="10"/>
  <c r="D23" i="11"/>
  <c r="E28" i="11"/>
  <c r="D261" i="10"/>
  <c r="F28" i="11" s="1"/>
  <c r="D270" i="2"/>
  <c r="H30" i="11"/>
  <c r="D137" i="10"/>
  <c r="D125" i="10" s="1"/>
  <c r="L35" i="11"/>
  <c r="M35" i="11" s="1"/>
  <c r="D345" i="10"/>
  <c r="G152" i="10"/>
  <c r="I32" i="11"/>
  <c r="D298" i="10"/>
  <c r="G140" i="10"/>
  <c r="L34" i="11"/>
  <c r="M34" i="11" s="1"/>
  <c r="G137" i="10"/>
  <c r="G165" i="10"/>
  <c r="G143" i="10"/>
  <c r="G130" i="10"/>
  <c r="D283" i="10"/>
  <c r="E20" i="10"/>
  <c r="D269" i="2"/>
  <c r="E29" i="11" s="1"/>
  <c r="D238" i="2"/>
  <c r="D239" i="2"/>
  <c r="E27" i="11" s="1"/>
  <c r="E25" i="11"/>
  <c r="D218" i="2"/>
  <c r="H26" i="11" s="1"/>
  <c r="D240" i="2"/>
  <c r="H27" i="11" s="1"/>
  <c r="D217" i="2"/>
  <c r="E26" i="11" s="1"/>
  <c r="D199" i="2"/>
  <c r="D216" i="2"/>
  <c r="C196" i="2"/>
  <c r="C213" i="2" s="1"/>
  <c r="C235" i="2" s="1"/>
  <c r="D201" i="2"/>
  <c r="H25" i="11" s="1"/>
  <c r="D184" i="2"/>
  <c r="AU64" i="10"/>
  <c r="AU62" i="10" s="1"/>
  <c r="BH64" i="10"/>
  <c r="BI63" i="10"/>
  <c r="BI62" i="10" s="1"/>
  <c r="BH63" i="10"/>
  <c r="H64" i="10"/>
  <c r="H62" i="10" s="1"/>
  <c r="D12" i="11"/>
  <c r="C12" i="11"/>
  <c r="G71" i="1"/>
  <c r="C82" i="1"/>
  <c r="D82" i="1"/>
  <c r="D22" i="1" s="1"/>
  <c r="E22" i="1"/>
  <c r="F82" i="1"/>
  <c r="F22" i="1" s="1"/>
  <c r="G72" i="1"/>
  <c r="G73" i="1"/>
  <c r="G74" i="1"/>
  <c r="G75" i="1"/>
  <c r="G76" i="1"/>
  <c r="G77" i="1"/>
  <c r="G79" i="1"/>
  <c r="G80" i="1"/>
  <c r="G81" i="1"/>
  <c r="N36" i="1"/>
  <c r="N38" i="1"/>
  <c r="N39" i="1"/>
  <c r="M37" i="1"/>
  <c r="M38" i="1"/>
  <c r="M39" i="1"/>
  <c r="I36" i="1"/>
  <c r="I38" i="1"/>
  <c r="X51" i="1" s="1"/>
  <c r="I39" i="1"/>
  <c r="X52" i="1" s="1"/>
  <c r="BY62" i="10" l="1"/>
  <c r="M33" i="11"/>
  <c r="D273" i="10"/>
  <c r="C22" i="1"/>
  <c r="C14" i="11" s="1"/>
  <c r="G82" i="1"/>
  <c r="P37" i="1"/>
  <c r="Q37" i="1" s="1"/>
  <c r="W37" i="1"/>
  <c r="X49" i="1"/>
  <c r="V46" i="1"/>
  <c r="L38" i="1"/>
  <c r="W38" i="1" s="1"/>
  <c r="V38" i="1"/>
  <c r="L36" i="1"/>
  <c r="V36" i="1"/>
  <c r="P36" i="1"/>
  <c r="P39" i="1"/>
  <c r="L39" i="1"/>
  <c r="W39" i="1" s="1"/>
  <c r="V39" i="1"/>
  <c r="P38" i="1"/>
  <c r="Q38" i="1" s="1"/>
  <c r="D23" i="1"/>
  <c r="D15" i="3" s="1"/>
  <c r="G28" i="11"/>
  <c r="D236" i="10"/>
  <c r="J28" i="11"/>
  <c r="J27" i="11"/>
  <c r="D185" i="10"/>
  <c r="D180" i="10" s="1"/>
  <c r="J23" i="11"/>
  <c r="D26" i="11"/>
  <c r="D216" i="10"/>
  <c r="D25" i="11"/>
  <c r="D199" i="10"/>
  <c r="D27" i="11"/>
  <c r="D238" i="10"/>
  <c r="D20" i="2"/>
  <c r="D19" i="3" s="1"/>
  <c r="D29" i="11"/>
  <c r="D268" i="10"/>
  <c r="D20" i="10" s="1"/>
  <c r="C27" i="11"/>
  <c r="D237" i="10"/>
  <c r="D94" i="10"/>
  <c r="C20" i="2"/>
  <c r="C19" i="3" s="1"/>
  <c r="D267" i="10"/>
  <c r="C20" i="10" s="1"/>
  <c r="C29" i="11"/>
  <c r="D258" i="10"/>
  <c r="G23" i="11"/>
  <c r="D215" i="10"/>
  <c r="C26" i="11"/>
  <c r="G27" i="11"/>
  <c r="L23" i="11"/>
  <c r="K23" i="11"/>
  <c r="K28" i="11"/>
  <c r="L28" i="11"/>
  <c r="D198" i="10"/>
  <c r="C25" i="11"/>
  <c r="F20" i="2"/>
  <c r="F19" i="3" s="1"/>
  <c r="H29" i="11"/>
  <c r="K30" i="11"/>
  <c r="I30" i="11"/>
  <c r="J32" i="11"/>
  <c r="L32" i="11"/>
  <c r="M32" i="11" s="1"/>
  <c r="C13" i="11"/>
  <c r="C13" i="3"/>
  <c r="C12" i="3"/>
  <c r="C14" i="3"/>
  <c r="E14" i="3"/>
  <c r="E14" i="11"/>
  <c r="D14" i="11"/>
  <c r="D14" i="3"/>
  <c r="D12" i="3"/>
  <c r="F14" i="3"/>
  <c r="H14" i="11"/>
  <c r="F21" i="1"/>
  <c r="E21" i="1"/>
  <c r="F29" i="11"/>
  <c r="G29" i="11" s="1"/>
  <c r="D266" i="2"/>
  <c r="E20" i="2"/>
  <c r="E19" i="3" s="1"/>
  <c r="BY64" i="10"/>
  <c r="G22" i="1"/>
  <c r="W36" i="1" l="1"/>
  <c r="L33" i="1"/>
  <c r="C23" i="1"/>
  <c r="C15" i="3" s="1"/>
  <c r="Q39" i="1"/>
  <c r="Q36" i="1"/>
  <c r="X46" i="1"/>
  <c r="Y49" i="1" s="1"/>
  <c r="V33" i="1"/>
  <c r="P33" i="1"/>
  <c r="W33" i="1"/>
  <c r="X39" i="1"/>
  <c r="D13" i="11"/>
  <c r="D13" i="3"/>
  <c r="M28" i="11"/>
  <c r="K25" i="11"/>
  <c r="D48" i="10"/>
  <c r="D266" i="10"/>
  <c r="K26" i="11"/>
  <c r="K29" i="11"/>
  <c r="M23" i="11"/>
  <c r="K27" i="11"/>
  <c r="L27" i="11"/>
  <c r="F20" i="10"/>
  <c r="G20" i="10" s="1"/>
  <c r="I29" i="11"/>
  <c r="J29" i="11" s="1"/>
  <c r="J30" i="11"/>
  <c r="L30" i="11"/>
  <c r="M30" i="11" s="1"/>
  <c r="C15" i="11"/>
  <c r="D15" i="11"/>
  <c r="K14" i="11"/>
  <c r="G14" i="3"/>
  <c r="G21" i="1"/>
  <c r="E13" i="3"/>
  <c r="E13" i="11"/>
  <c r="F13" i="3"/>
  <c r="H13" i="11"/>
  <c r="G20" i="2"/>
  <c r="G19" i="3" s="1"/>
  <c r="X37" i="1"/>
  <c r="X38" i="1"/>
  <c r="X36" i="1"/>
  <c r="I165" i="2"/>
  <c r="J165" i="2"/>
  <c r="D164" i="2" s="1"/>
  <c r="K165" i="2"/>
  <c r="D165" i="2" s="1"/>
  <c r="D148" i="10"/>
  <c r="D147" i="10"/>
  <c r="H143" i="2"/>
  <c r="K143" i="2"/>
  <c r="J143" i="2"/>
  <c r="I143" i="2"/>
  <c r="H140" i="2"/>
  <c r="K140" i="2"/>
  <c r="J140" i="2"/>
  <c r="I140" i="2"/>
  <c r="I137" i="2"/>
  <c r="J137" i="2"/>
  <c r="K137" i="2"/>
  <c r="H137" i="2"/>
  <c r="G142" i="2"/>
  <c r="G139" i="2"/>
  <c r="G136" i="2"/>
  <c r="I130" i="2"/>
  <c r="D129" i="2"/>
  <c r="K130" i="2"/>
  <c r="D130" i="2" s="1"/>
  <c r="H134" i="2"/>
  <c r="H147" i="2" s="1"/>
  <c r="H162" i="2" s="1"/>
  <c r="I134" i="2"/>
  <c r="I147" i="2" s="1"/>
  <c r="I162" i="2" s="1"/>
  <c r="J134" i="2"/>
  <c r="J147" i="2" s="1"/>
  <c r="J162" i="2" s="1"/>
  <c r="K134" i="2"/>
  <c r="K147" i="2" s="1"/>
  <c r="K162" i="2" s="1"/>
  <c r="G134" i="2"/>
  <c r="G147" i="2" s="1"/>
  <c r="G162" i="2" s="1"/>
  <c r="Q33" i="1" l="1"/>
  <c r="O63" i="1" s="1"/>
  <c r="K13" i="11"/>
  <c r="D163" i="2"/>
  <c r="D163" i="10" s="1"/>
  <c r="D161" i="10" s="1"/>
  <c r="G165" i="2"/>
  <c r="F20" i="1"/>
  <c r="H12" i="11" s="1"/>
  <c r="E20" i="1"/>
  <c r="E23" i="1" s="1"/>
  <c r="Y48" i="1"/>
  <c r="Y50" i="1"/>
  <c r="Y52" i="1"/>
  <c r="Y51" i="1"/>
  <c r="X33" i="1"/>
  <c r="Y35" i="1" s="1"/>
  <c r="M27" i="11"/>
  <c r="D146" i="10"/>
  <c r="I21" i="11"/>
  <c r="D43" i="10"/>
  <c r="D38" i="10" s="1"/>
  <c r="I20" i="11" s="1"/>
  <c r="L29" i="11"/>
  <c r="M29" i="11" s="1"/>
  <c r="F21" i="11"/>
  <c r="G13" i="3"/>
  <c r="D42" i="10"/>
  <c r="D128" i="2"/>
  <c r="D128" i="10" s="1"/>
  <c r="D126" i="10" s="1"/>
  <c r="G130" i="2"/>
  <c r="D137" i="2"/>
  <c r="D136" i="2"/>
  <c r="D135" i="2"/>
  <c r="D135" i="10" s="1"/>
  <c r="D134" i="2"/>
  <c r="D122" i="2" s="1"/>
  <c r="D85" i="2" s="1"/>
  <c r="G140" i="2"/>
  <c r="G143" i="2"/>
  <c r="G152" i="2"/>
  <c r="G137" i="2"/>
  <c r="F12" i="3" l="1"/>
  <c r="F23" i="1"/>
  <c r="F15" i="3" s="1"/>
  <c r="G23" i="1"/>
  <c r="E15" i="3"/>
  <c r="D161" i="2"/>
  <c r="G20" i="1"/>
  <c r="G12" i="3" s="1"/>
  <c r="E12" i="3"/>
  <c r="E12" i="11"/>
  <c r="Y46" i="1"/>
  <c r="Y38" i="1"/>
  <c r="Y37" i="1"/>
  <c r="H15" i="11"/>
  <c r="D134" i="10"/>
  <c r="D133" i="10" s="1"/>
  <c r="D121" i="10" s="1"/>
  <c r="D37" i="10"/>
  <c r="F20" i="11" s="1"/>
  <c r="K12" i="11"/>
  <c r="E15" i="11"/>
  <c r="D124" i="2"/>
  <c r="D123" i="2"/>
  <c r="D126" i="2"/>
  <c r="D125" i="2"/>
  <c r="D133" i="2"/>
  <c r="Y39" i="1"/>
  <c r="Y36" i="1"/>
  <c r="H20" i="1" l="1"/>
  <c r="H12" i="3" s="1"/>
  <c r="H21" i="1"/>
  <c r="N13" i="11" s="1"/>
  <c r="H22" i="1"/>
  <c r="H14" i="3" s="1"/>
  <c r="I24" i="11"/>
  <c r="H24" i="11"/>
  <c r="D24" i="11"/>
  <c r="D123" i="10"/>
  <c r="C24" i="11"/>
  <c r="D122" i="10"/>
  <c r="E24" i="11"/>
  <c r="F24" i="11"/>
  <c r="G15" i="3"/>
  <c r="K15" i="11"/>
  <c r="D121" i="2"/>
  <c r="N12" i="11" l="1"/>
  <c r="H13" i="3"/>
  <c r="J24" i="11"/>
  <c r="G24" i="11"/>
  <c r="K24" i="11"/>
  <c r="L24" i="11"/>
  <c r="N14" i="11"/>
  <c r="H23" i="1"/>
  <c r="N15" i="11" s="1"/>
  <c r="M24" i="11" l="1"/>
  <c r="H15" i="3"/>
  <c r="Y33" i="1"/>
  <c r="C8" i="3"/>
  <c r="B8" i="3"/>
  <c r="D8" i="2" l="1"/>
  <c r="B9" i="1"/>
  <c r="B8" i="1"/>
  <c r="C8" i="1"/>
  <c r="B8" i="2" l="1"/>
  <c r="B8" i="10"/>
  <c r="B9" i="2"/>
  <c r="B9" i="10"/>
  <c r="C9" i="3"/>
  <c r="D9" i="2"/>
  <c r="C9" i="1"/>
  <c r="C7" i="1" l="1"/>
  <c r="B7" i="1"/>
  <c r="D7" i="2" l="1"/>
  <c r="D7" i="10"/>
  <c r="B7" i="2"/>
  <c r="B7" i="10"/>
  <c r="F25" i="11"/>
  <c r="D197" i="10"/>
  <c r="D201" i="10"/>
  <c r="I25" i="11" s="1"/>
  <c r="J25" i="11" s="1"/>
  <c r="D224" i="10"/>
  <c r="D218" i="10"/>
  <c r="I26" i="11" s="1"/>
  <c r="J26" i="11" s="1"/>
  <c r="D229" i="10"/>
  <c r="F26" i="11"/>
  <c r="G26" i="11" l="1"/>
  <c r="L26" i="11"/>
  <c r="M26" i="11" s="1"/>
  <c r="G25" i="11"/>
  <c r="L25" i="11"/>
  <c r="M25" i="11" s="1"/>
  <c r="B7" i="3"/>
  <c r="B7" i="11"/>
  <c r="C7" i="3"/>
  <c r="C7" i="11"/>
  <c r="D214" i="10"/>
  <c r="I63" i="10" l="1"/>
  <c r="K64" i="10"/>
  <c r="J63" i="10"/>
  <c r="Q62" i="2"/>
  <c r="I64" i="10"/>
  <c r="L62" i="2"/>
  <c r="L64" i="10"/>
  <c r="L62" i="10" s="1"/>
  <c r="J62" i="2"/>
  <c r="J64" i="10"/>
  <c r="K63" i="10"/>
  <c r="K62" i="2"/>
  <c r="P62" i="2"/>
  <c r="O62" i="2"/>
  <c r="I62" i="2"/>
  <c r="R62" i="2" l="1"/>
  <c r="I62" i="10"/>
  <c r="J62" i="10"/>
  <c r="K62" i="10"/>
  <c r="R63" i="10"/>
  <c r="S63" i="10"/>
  <c r="S64" i="10"/>
  <c r="S62" i="2"/>
  <c r="AK62" i="2" s="1"/>
  <c r="S62" i="10" l="1"/>
  <c r="AK62" i="10" s="1"/>
  <c r="R62" i="10"/>
  <c r="AK63" i="10"/>
  <c r="AK64" i="10"/>
  <c r="AL63" i="10"/>
  <c r="AL64" i="10"/>
  <c r="AL62" i="2"/>
  <c r="AT62" i="2" s="1"/>
  <c r="G62" i="2" s="1"/>
  <c r="AL62" i="10" l="1"/>
  <c r="AT62" i="10" s="1"/>
  <c r="G62" i="10" s="1"/>
  <c r="G66" i="2"/>
  <c r="D48" i="2" s="1"/>
  <c r="D47" i="2"/>
  <c r="D79" i="2" l="1"/>
  <c r="D42" i="2"/>
  <c r="AT63" i="10"/>
  <c r="G64" i="2"/>
  <c r="D46" i="2" s="1"/>
  <c r="D41" i="2" s="1"/>
  <c r="AT64" i="10"/>
  <c r="E21" i="11"/>
  <c r="G21" i="11" s="1"/>
  <c r="D80" i="2"/>
  <c r="D43" i="2"/>
  <c r="H21" i="11"/>
  <c r="J21" i="11" s="1"/>
  <c r="D44" i="2" l="1"/>
  <c r="G64" i="10"/>
  <c r="D37" i="2"/>
  <c r="E20" i="11" s="1"/>
  <c r="G20" i="11" s="1"/>
  <c r="D38" i="2"/>
  <c r="C21" i="11" l="1"/>
  <c r="D45" i="10"/>
  <c r="D46" i="10"/>
  <c r="D39" i="2"/>
  <c r="D21" i="11"/>
  <c r="D78" i="2"/>
  <c r="D78" i="10" s="1"/>
  <c r="H20" i="11"/>
  <c r="J20" i="11" s="1"/>
  <c r="D44" i="10" l="1"/>
  <c r="K21" i="11"/>
  <c r="L21" i="11"/>
  <c r="D40" i="10"/>
  <c r="D41" i="10"/>
  <c r="D36" i="2"/>
  <c r="D34" i="2" s="1"/>
  <c r="D77" i="10"/>
  <c r="D76" i="10" s="1"/>
  <c r="D76" i="2"/>
  <c r="M21" i="11" l="1"/>
  <c r="D20" i="11"/>
  <c r="D36" i="10"/>
  <c r="C20" i="11"/>
  <c r="D35" i="10"/>
  <c r="D39" i="10"/>
  <c r="L20" i="11" l="1"/>
  <c r="K20" i="11"/>
  <c r="D34" i="10"/>
  <c r="M20" i="11" l="1"/>
  <c r="D91" i="10"/>
  <c r="D90" i="10"/>
  <c r="D92" i="10"/>
  <c r="D93" i="10"/>
  <c r="D89" i="2"/>
  <c r="D89" i="10" l="1"/>
  <c r="D106" i="10"/>
  <c r="D108" i="10"/>
  <c r="D88" i="10" s="1"/>
  <c r="D31" i="10" s="1"/>
  <c r="D87" i="2"/>
  <c r="E22" i="11" s="1"/>
  <c r="D88" i="2"/>
  <c r="H22" i="11" s="1"/>
  <c r="D86" i="2"/>
  <c r="D22" i="11" s="1"/>
  <c r="D28" i="2"/>
  <c r="D105" i="10"/>
  <c r="D104" i="2"/>
  <c r="D84" i="2" s="1"/>
  <c r="D107" i="10"/>
  <c r="D104" i="10" l="1"/>
  <c r="D84" i="10" s="1"/>
  <c r="D86" i="10"/>
  <c r="D29" i="2"/>
  <c r="D19" i="11" s="1"/>
  <c r="D36" i="11" s="1"/>
  <c r="D38" i="11" s="1"/>
  <c r="C19" i="2"/>
  <c r="C19" i="11"/>
  <c r="D28" i="10"/>
  <c r="F22" i="11"/>
  <c r="G22" i="11" s="1"/>
  <c r="F19" i="10"/>
  <c r="F22" i="10" s="1"/>
  <c r="I19" i="11"/>
  <c r="D85" i="10"/>
  <c r="D31" i="2"/>
  <c r="D30" i="2"/>
  <c r="I22" i="11"/>
  <c r="J22" i="11" s="1"/>
  <c r="C22" i="11"/>
  <c r="D19" i="2" l="1"/>
  <c r="D18" i="3" s="1"/>
  <c r="D29" i="10"/>
  <c r="D19" i="10" s="1"/>
  <c r="D22" i="10" s="1"/>
  <c r="D27" i="2"/>
  <c r="H19" i="11"/>
  <c r="H36" i="11" s="1"/>
  <c r="H38" i="11" s="1"/>
  <c r="F19" i="2"/>
  <c r="K22" i="11"/>
  <c r="L22" i="11"/>
  <c r="I36" i="11"/>
  <c r="I38" i="11" s="1"/>
  <c r="C19" i="10"/>
  <c r="E19" i="2"/>
  <c r="E19" i="11"/>
  <c r="E36" i="11" s="1"/>
  <c r="E38" i="11" s="1"/>
  <c r="C36" i="11"/>
  <c r="C38" i="11" s="1"/>
  <c r="F19" i="11"/>
  <c r="L19" i="11" s="1"/>
  <c r="E19" i="10"/>
  <c r="E22" i="10" s="1"/>
  <c r="C18" i="3"/>
  <c r="C22" i="2"/>
  <c r="G19" i="2" l="1"/>
  <c r="D27" i="10"/>
  <c r="J19" i="11"/>
  <c r="J36" i="11" s="1"/>
  <c r="D22" i="2"/>
  <c r="D21" i="3" s="1"/>
  <c r="D24" i="3" s="1"/>
  <c r="K19" i="11"/>
  <c r="K36" i="11" s="1"/>
  <c r="N19" i="11" s="1"/>
  <c r="E18" i="3"/>
  <c r="E22" i="2"/>
  <c r="E21" i="3" s="1"/>
  <c r="E24" i="3" s="1"/>
  <c r="C21" i="3"/>
  <c r="C24" i="3" s="1"/>
  <c r="F36" i="11"/>
  <c r="F38" i="11" s="1"/>
  <c r="G19" i="11"/>
  <c r="G36" i="11" s="1"/>
  <c r="G19" i="10"/>
  <c r="C22" i="10"/>
  <c r="G22" i="10" s="1"/>
  <c r="M22" i="11"/>
  <c r="L36" i="11"/>
  <c r="O19" i="11" s="1"/>
  <c r="F22" i="2"/>
  <c r="F21" i="3" s="1"/>
  <c r="F24" i="3" s="1"/>
  <c r="F18" i="3"/>
  <c r="G22" i="2" l="1"/>
  <c r="G21" i="3" s="1"/>
  <c r="G24" i="3" s="1"/>
  <c r="M19" i="11"/>
  <c r="M36" i="11" s="1"/>
  <c r="H21" i="10"/>
  <c r="H20" i="10"/>
  <c r="K38" i="11"/>
  <c r="N35" i="11"/>
  <c r="N29" i="11"/>
  <c r="G18" i="3"/>
  <c r="H19" i="10"/>
  <c r="L38" i="11"/>
  <c r="O35" i="11"/>
  <c r="O29" i="11"/>
  <c r="H22" i="10" l="1"/>
  <c r="H19" i="2"/>
  <c r="H21" i="2"/>
  <c r="H20" i="3" s="1"/>
  <c r="H20" i="2"/>
  <c r="H19" i="3" s="1"/>
  <c r="O36" i="11"/>
  <c r="N36" i="11"/>
  <c r="H22" i="2" l="1"/>
  <c r="H21" i="3" s="1"/>
  <c r="H1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Nataliia Kovalenko</author>
  </authors>
  <commentList>
    <comment ref="F29" authorId="0" shapeId="0" xr:uid="{3637B9CB-E0C8-4879-881A-DA560ABC86A1}">
      <text>
        <r>
          <rPr>
            <sz val="14"/>
            <color theme="1"/>
            <rFont val="Calibri"/>
            <family val="2"/>
            <scheme val="minor"/>
          </rPr>
          <t>у разі відсутності інформації щодо вікового складу постійного населення надавача ПМД - використовувати наведену вікову структуру населення України в ціломуIV</t>
        </r>
      </text>
    </comment>
    <comment ref="F42" authorId="0" shapeId="0" xr:uid="{8146E155-D6FC-4762-8F1B-F3B24CEB2FBE}">
      <text>
        <r>
          <rPr>
            <sz val="14"/>
            <color theme="1"/>
            <rFont val="Calibri"/>
            <family val="2"/>
            <scheme val="minor"/>
          </rPr>
          <t>у разі відсутності інформації щодо вікового складу постійного населення надавача ПМД - використовувати наведену вікову структуру населення України в цілому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Nataliia Kovalenko</author>
  </authors>
  <commentList>
    <comment ref="B27" authorId="0" shapeId="0" xr:uid="{1B0ED7BC-EE9C-4E26-A6A1-FA634276FA3E}">
      <text>
        <r>
          <rPr>
            <sz val="14"/>
            <color indexed="81"/>
            <rFont val="Tahoma"/>
            <family val="2"/>
          </rPr>
          <t xml:space="preserve"> таблиця розраховується автоматично, НЕ ЗАПОВНЮЄТЬСЯ</t>
        </r>
      </text>
    </comment>
    <comment ref="H45" authorId="0" shapeId="0" xr:uid="{886CA3EF-5B51-4C91-9415-9F5A05BD13B4}">
      <text>
        <r>
          <rPr>
            <sz val="12"/>
            <color indexed="81"/>
            <rFont val="Tahoma"/>
            <family val="2"/>
          </rPr>
          <t>коментар до Групи 1: 
у разі необхідності можна доповнювати/змінювати перелік персоналу</t>
        </r>
      </text>
    </comment>
    <comment ref="S45" authorId="0" shapeId="0" xr:uid="{E0698AD3-FFAB-45A0-BDFC-D67DAC5B4065}">
      <text>
        <r>
          <rPr>
            <sz val="12"/>
            <color indexed="81"/>
            <rFont val="Tahoma"/>
            <family val="2"/>
          </rPr>
          <t xml:space="preserve">коментар до Групи 2: 
у разі необхідності можна доповнювати/змінювати перелік персоналу
</t>
        </r>
      </text>
    </comment>
    <comment ref="AL45" authorId="0" shapeId="0" xr:uid="{5910745E-D6B5-4FFE-8C40-02690F7CDB02}">
      <text>
        <r>
          <rPr>
            <sz val="12"/>
            <color indexed="81"/>
            <rFont val="Tahoma"/>
            <family val="2"/>
          </rPr>
          <t>коментар до Групи 3: 
у разі необхідності можна доповнювати/змінювати перелік персоналу</t>
        </r>
      </text>
    </comment>
    <comment ref="AU45" authorId="0" shapeId="0" xr:uid="{288EF410-E364-4CAE-9493-DA138C24AF9F}">
      <text>
        <r>
          <rPr>
            <sz val="12"/>
            <color indexed="81"/>
            <rFont val="Tahoma"/>
            <family val="2"/>
          </rPr>
          <t xml:space="preserve">коментар до Групи 4: 
у разі необхідності можна доповнювати/змінювати перелік персоналу
</t>
        </r>
      </text>
    </comment>
    <comment ref="B266" authorId="0" shapeId="0" xr:uid="{40831AFE-AB27-4188-A1E7-59D1270ACD4B}">
      <text>
        <r>
          <rPr>
            <sz val="14"/>
            <color indexed="81"/>
            <rFont val="Tahoma"/>
            <family val="2"/>
          </rPr>
          <t>таблиця розраховується автоматично, НЕ ЗАПОВНЮЄТЬСЯ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Nataliia Kovalenko</author>
  </authors>
  <commentList>
    <comment ref="B27" authorId="0" shapeId="0" xr:uid="{4AB4D524-7210-42BC-A630-C9675BF255B1}">
      <text>
        <r>
          <rPr>
            <b/>
            <sz val="14"/>
            <color indexed="81"/>
            <rFont val="Tahoma"/>
            <family val="2"/>
          </rPr>
          <t xml:space="preserve"> таблиця розраховується автоматично, НЕ ЗАПОВНЮЄТЬСЯ</t>
        </r>
      </text>
    </comment>
    <comment ref="B266" authorId="0" shapeId="0" xr:uid="{8EBDE6CB-005B-459C-B014-2DBBF859987B}">
      <text>
        <r>
          <rPr>
            <b/>
            <sz val="12"/>
            <color indexed="81"/>
            <rFont val="Tahoma"/>
            <family val="2"/>
          </rPr>
          <t>таблиця розраховується автоматично, НЕ ЗАПОВНЮЄТЬСЯ</t>
        </r>
      </text>
    </comment>
  </commentList>
</comments>
</file>

<file path=xl/sharedStrings.xml><?xml version="1.0" encoding="utf-8"?>
<sst xmlns="http://schemas.openxmlformats.org/spreadsheetml/2006/main" count="1236" uniqueCount="398">
  <si>
    <t>Область:</t>
  </si>
  <si>
    <t>Загальна інформація</t>
  </si>
  <si>
    <t>Значення</t>
  </si>
  <si>
    <t>Коригувальні коефіцієнти залежно від віку пацієнта</t>
  </si>
  <si>
    <t>від 0 до 5 років</t>
  </si>
  <si>
    <t>від 6 до 17 років</t>
  </si>
  <si>
    <t>від 18 до 39 років</t>
  </si>
  <si>
    <t>від 40 до 64 років</t>
  </si>
  <si>
    <t>Інструкція з користування електронним інструментом</t>
  </si>
  <si>
    <t>Показник</t>
  </si>
  <si>
    <t>Зелений список</t>
  </si>
  <si>
    <t>Червоний список</t>
  </si>
  <si>
    <t>Тариф за одного пацієнта зеленого списку на 2018 рік, грн.</t>
  </si>
  <si>
    <t>Кількість населення зеленого списку, осіб</t>
  </si>
  <si>
    <t>понад 65 років</t>
  </si>
  <si>
    <t>Кількість населення червоного списку, осіб</t>
  </si>
  <si>
    <t>в тому числі віком:</t>
  </si>
  <si>
    <t>ПІБ особи, яка вносила дані:</t>
  </si>
  <si>
    <t>Дата проведення розрахунку (день/місяць/рік):</t>
  </si>
  <si>
    <t>Дата проведення розрахунку:</t>
  </si>
  <si>
    <t>2410 </t>
  </si>
  <si>
    <t>2420 </t>
  </si>
  <si>
    <t>2600 </t>
  </si>
  <si>
    <t>2610 </t>
  </si>
  <si>
    <t>2620 </t>
  </si>
  <si>
    <t>2630 </t>
  </si>
  <si>
    <t>2700 </t>
  </si>
  <si>
    <t>2710 </t>
  </si>
  <si>
    <t>2720 </t>
  </si>
  <si>
    <t>2730 </t>
  </si>
  <si>
    <t>2800 </t>
  </si>
  <si>
    <t>http://zakon5.rada.gov.ua/laws/show/z0456-12/print</t>
  </si>
  <si>
    <t>Назва та дата</t>
  </si>
  <si>
    <t xml:space="preserve"> </t>
  </si>
  <si>
    <t>Наказ Міністерства фінансів України від 12.03.2012 №333 "Про затвердження Інструкції щодо застосування економічної класифікації видатків бюджету та Інструкції щодо застосування класифікації кредитування бюджету"</t>
  </si>
  <si>
    <t>Наказ Міністерства праці та соціальної політики України та Міністерства охорони здоров'я України від 05.10.2005 №308/519 "Про впорядкування умов оплати праці працівників закладів охорони здоров'я та установ соціального захисту населення"</t>
  </si>
  <si>
    <t xml:space="preserve">http://zakon2.rada.gov.ua/laws/show/z1209-05/print </t>
  </si>
  <si>
    <t>Постанова Кабінету Міністрів України від 02.10.2013 №753 "Про затвердження Технічного регламенту щодо медичних виробів"</t>
  </si>
  <si>
    <t>http://zakon3.rada.gov.ua/laws/show/753-2013-%D0%BF/print</t>
  </si>
  <si>
    <t>Тариф за одного пацієнта червоного списку на 2018 рік, грн.</t>
  </si>
  <si>
    <t>http://zakon0.rada.gov.ua/laws/show/56/95-%D0%B2%D1%80/print</t>
  </si>
  <si>
    <t>ставка єдиного внеску на загальнобов'язкове державне соціальне страхування, %</t>
  </si>
  <si>
    <t>http://zakon3.rada.gov.ua/laws/show/821-2017-%D1%80/print</t>
  </si>
  <si>
    <t>http://zakon3.rada.gov.ua/laws/show/1013-2016-%D1%80/print</t>
  </si>
  <si>
    <t>Закон України від 19.10.2017 №2168-VIII "Про державні фінансові гарантії медичного обслуговування населення"</t>
  </si>
  <si>
    <t>http://zakon3.rada.gov.ua/laws/show/2168-19/print</t>
  </si>
  <si>
    <t>Закон України від 07.12.2017 №2233-VIII "Про внесення змін до Бюджетного кодексу України"</t>
  </si>
  <si>
    <t>http://zakon3.rada.gov.ua/laws/show/2233-19/print</t>
  </si>
  <si>
    <t>http://zakon2.rada.gov.ua/laws/show/1101-2017-%D0%BF/print</t>
  </si>
  <si>
    <t>Закон України від 19.11.1992 №2801-XII "Основи законодавства України про охорону здоров'я"</t>
  </si>
  <si>
    <t>http://zakon2.rada.gov.ua/laws/show/2801-12/print</t>
  </si>
  <si>
    <t>Плановий період (рік):</t>
  </si>
  <si>
    <t>Благодійна допомога, грн.</t>
  </si>
  <si>
    <t>х</t>
  </si>
  <si>
    <t>головний лікар</t>
  </si>
  <si>
    <t>заступник головного лікаря з медичного обслуговування населення</t>
  </si>
  <si>
    <t>завідувач господарства</t>
  </si>
  <si>
    <t>головна медична сестра</t>
  </si>
  <si>
    <t>головний бухгалтер</t>
  </si>
  <si>
    <t>лікар-статистик</t>
  </si>
  <si>
    <t>статистик медичний</t>
  </si>
  <si>
    <t>оператор комп'ютерного набору</t>
  </si>
  <si>
    <t>бухгалетр (з обліку основних засобів)</t>
  </si>
  <si>
    <t>бухгалтер (з розрахунків із працівниками)</t>
  </si>
  <si>
    <t>бухгалтер</t>
  </si>
  <si>
    <t>Значення показника (грн.)</t>
  </si>
  <si>
    <t>заступник головного бухгалтера</t>
  </si>
  <si>
    <t>економіст</t>
  </si>
  <si>
    <t>інспектор з кадрів</t>
  </si>
  <si>
    <t>інженер з охорони праці</t>
  </si>
  <si>
    <t>секретар-друкарка</t>
  </si>
  <si>
    <t>реєстратор медичний</t>
  </si>
  <si>
    <t>сестра-господиня</t>
  </si>
  <si>
    <t>механік</t>
  </si>
  <si>
    <t>двірник</t>
  </si>
  <si>
    <t>прибиральник службових приміщень</t>
  </si>
  <si>
    <t>монтажник санітарно-технічних систем і устаткування</t>
  </si>
  <si>
    <t>водій транспортних засобів</t>
  </si>
  <si>
    <t>столяр</t>
  </si>
  <si>
    <t>лікар загальної практики - сімейний лікар</t>
  </si>
  <si>
    <t>лікар-педіарт дільничий</t>
  </si>
  <si>
    <t>лікар-акушер-гінеколог</t>
  </si>
  <si>
    <t>лікар-стоматолог</t>
  </si>
  <si>
    <t>лікар-інтерн з загальної практики сімейної медицини</t>
  </si>
  <si>
    <t>сестра медична загальної практики сімейної медицини</t>
  </si>
  <si>
    <t>сестра медична дільнича</t>
  </si>
  <si>
    <t>сестра медична</t>
  </si>
  <si>
    <t>акушерка</t>
  </si>
  <si>
    <t>лаборант</t>
  </si>
  <si>
    <t>молодша медична сестра</t>
  </si>
  <si>
    <t>електромонтер з ремонту та обслуговування електроустаткування</t>
  </si>
  <si>
    <t>Надходження від надання послуг ПМД іноземцям, грн.</t>
  </si>
  <si>
    <t>Надходження за надання послуг ПМД, що не входять до програми медичних гарантій, грн.</t>
  </si>
  <si>
    <t>0_Загальне</t>
  </si>
  <si>
    <t xml:space="preserve">Нормативно-правова база </t>
  </si>
  <si>
    <t>Короткий опис</t>
  </si>
  <si>
    <t>Загальна інформація про заклад</t>
  </si>
  <si>
    <t>Назва вкладки (активне посилання)</t>
  </si>
  <si>
    <t>Інші доходи /  надходження_____
_______________________, грн.</t>
  </si>
  <si>
    <t>Всього за розділом ІІІ, грн.</t>
  </si>
  <si>
    <t>КЕКВ</t>
  </si>
  <si>
    <t>ставка військового збору, %</t>
  </si>
  <si>
    <t>Показники / Персонал</t>
  </si>
  <si>
    <t>9000 </t>
  </si>
  <si>
    <t>Сума по рядках</t>
  </si>
  <si>
    <t>Група 1. керівний та адміністративно-управлінський персонал</t>
  </si>
  <si>
    <t>всього по складовим Групи 1</t>
  </si>
  <si>
    <t>Група 2. медичний персонал</t>
  </si>
  <si>
    <t>всього по складовим Групи 2</t>
  </si>
  <si>
    <t>Група 3. інформаційно-аналітичний персонал</t>
  </si>
  <si>
    <t>всього по складовим Групи 3</t>
  </si>
  <si>
    <t>всього по складовим Групи 4</t>
  </si>
  <si>
    <t>Група 4. інший адміністративно-управлінський та допоміжний персонал</t>
  </si>
  <si>
    <t>за рік</t>
  </si>
  <si>
    <t>очікуваний обсяг споживання теплової енергії у відповідному кварталі, Гкал</t>
  </si>
  <si>
    <t>ціна за 1 Гкал на початок кварталу, грн.</t>
  </si>
  <si>
    <t>Код ЄДРПОУ:</t>
  </si>
  <si>
    <t>Офіційна повна назва надавача ПМД:</t>
  </si>
  <si>
    <t>Назва територій, які обслуговує надавач ПМД (ОТГ, район, місто):</t>
  </si>
  <si>
    <t>Надходження на покриття вартості комунальних послуг та енергоносіів надавача ПМД, грн.</t>
  </si>
  <si>
    <t>2_Видатки (базові)</t>
  </si>
  <si>
    <t>1_Доходи</t>
  </si>
  <si>
    <t>Розрахунок очікуваних доходів надавача ПМД   у 2018 році</t>
  </si>
  <si>
    <t>Інструкція для користувачів вкладки "0_Загальне":</t>
  </si>
  <si>
    <t>Кількість НЕГІРСЬКОГО населення на початок 2018 року, яке постійно проживає на території обслуговування надавача ПМД (осіб):</t>
  </si>
  <si>
    <t>Кількість ГІРСЬКОГО населення на початок 2018 року, яке постійно проживає на території обслуговування надавача ПМД (осіб):</t>
  </si>
  <si>
    <t>2018 рік</t>
  </si>
  <si>
    <t>Інструкція для користувачів вкладки "1_Доходи":</t>
  </si>
  <si>
    <t>1. Базові параметри (НЕ ЗМІНЮВАТИ)</t>
  </si>
  <si>
    <t>Всього за 2018 рік</t>
  </si>
  <si>
    <t>I квартал 2018</t>
  </si>
  <si>
    <t>II квартал 2018</t>
  </si>
  <si>
    <t>III квартал 2018</t>
  </si>
  <si>
    <t>IV квартал 2018</t>
  </si>
  <si>
    <t>Структура надходжень за зеленим списком у 2018 році відповідно до вікових груп, %</t>
  </si>
  <si>
    <t>Обсяг фінансування в рамках медичної субвенції, грн.</t>
  </si>
  <si>
    <t>І квартал 2018</t>
  </si>
  <si>
    <t>ІІ квартал 2018</t>
  </si>
  <si>
    <t>всього у ІІІ кварталі 2018</t>
  </si>
  <si>
    <t>всього у IV кварталі 2018</t>
  </si>
  <si>
    <t>ІІІ квартал 2018</t>
  </si>
  <si>
    <t>Всього у 2018 році</t>
  </si>
  <si>
    <t>Надходження від місцевого бюджету (крім надходєжень на покриття вартості комунальних послуг та енергоносіїв), грн.</t>
  </si>
  <si>
    <t>Надходження від здачі приміщень/земельних ділянок в оренду, грн.</t>
  </si>
  <si>
    <t>Надходження в рамках субвенції на розвиток охорони здоров'я у сільській місцевості, грн.</t>
  </si>
  <si>
    <t>Розрахункові обсяги доходів надавача ПМД у 2018 році (розраховується автоматично, НЕ ЗАПОВНЮЄТЬСЯ)</t>
  </si>
  <si>
    <t>Інші надходження/доходи надавача ПМД (Розділ 3 вкладки "1_Доходи"), грн.</t>
  </si>
  <si>
    <t>Розрахункові обсяги видатків надавача ПМД у 2018 році (розраховується автоматично, НЕ ЗАПОВНЮЄТЬСЯ)</t>
  </si>
  <si>
    <t>ІV квартал 2018</t>
  </si>
  <si>
    <t xml:space="preserve">Додаткові розрахунки по КЕКВ 2111 для 2018 року </t>
  </si>
  <si>
    <t>Оплата праці і нарахування на заробітну плату у 2018 році, в тому числі:</t>
  </si>
  <si>
    <t>Оплата праці у 2018 році, в тому числі:</t>
  </si>
  <si>
    <t>Заробітна плата у 2018 році, в тому числі:</t>
  </si>
  <si>
    <t>Назва видатків</t>
  </si>
  <si>
    <t>Грошове забезпечення військовослужбовців у 2018 році, в тому числі:</t>
  </si>
  <si>
    <t>Нарахування на оплату праці у 2018 році, в тому числі:</t>
  </si>
  <si>
    <t>Використання товарів і послуг у 2018 році, в тому числі:</t>
  </si>
  <si>
    <t>Предмети, матеріали, обладнання та інвентар у 2018 році, в тому числі:</t>
  </si>
  <si>
    <t>Медикаменти та перев'язувальні матеріали у 2018 році, в тому числі:</t>
  </si>
  <si>
    <t>Продукти харчування у 2018 році, в тому числі:</t>
  </si>
  <si>
    <t>Оплата послуг (крім комунальних) у 2018 році, в тому числі:</t>
  </si>
  <si>
    <t>Видатки на відрядження у 2018 році, в тому числі:</t>
  </si>
  <si>
    <t>Видатки та заходи спеціального призначення у 2018 році, в тому числі:</t>
  </si>
  <si>
    <t>Оплата комунальних послуг та енергоносіїв у 2018 році, в тому числі:</t>
  </si>
  <si>
    <t>Оплата теплопостачання у 2018 році, в тому числі:</t>
  </si>
  <si>
    <t>обсяг витрат на теплопостачання, грн.</t>
  </si>
  <si>
    <t>обсяг витрат на гарячу воду, грн.</t>
  </si>
  <si>
    <t>Оплата водопостачання та водовідведення у 2018 році, в тому числі:</t>
  </si>
  <si>
    <t>Додаткові розрахунки по КЕКВ 2120 для 2018 року</t>
  </si>
  <si>
    <t>Додаткові розрахунки по КЕКВ 2271 для 2018 року</t>
  </si>
  <si>
    <t>Додаткові розрахунки по КЕКВ 2272 для 2018 року</t>
  </si>
  <si>
    <t>Показник/Період</t>
  </si>
  <si>
    <t>обсяг витрат на холодну воду, грн.</t>
  </si>
  <si>
    <t>обсяг витрат на водовідведення, грн.</t>
  </si>
  <si>
    <t>Оплата електроенергії у 2018 році, в тому числі:</t>
  </si>
  <si>
    <t>Додаткові розрахунки по КЕКВ 2273 для 2018 року</t>
  </si>
  <si>
    <t>Оплата природного газу у 2018 році, в тому числі:</t>
  </si>
  <si>
    <t>Додаткові розрахунки по КЕКВ 2274 для 2018 року</t>
  </si>
  <si>
    <t>обсяг витрат на природний газ, грн.</t>
  </si>
  <si>
    <t>Оплата інших енергоносіїв у 2018 році, в тому числі:</t>
  </si>
  <si>
    <t>Оплата енергосервісу у 2018 році, в тому числі:</t>
  </si>
  <si>
    <t>Дослідження і розробки, окремі заходи по реалізації державних (регіональних) програм у 2018 році, в тому числі:</t>
  </si>
  <si>
    <t>Дослідження і розробки, окремі заходи розвитку по реалізації державних (регіональних) програм у 2018 році, в тому числі:</t>
  </si>
  <si>
    <t>Окремі заходи по реалізації державних (регіональних) програм, не віднесені до заходів розвитку у 2018 році, в тому числі:</t>
  </si>
  <si>
    <t>Обслуговування боргових зобов’язань у 2018 році, в тому числі:</t>
  </si>
  <si>
    <t>Обслуговування внутрішніх боргових зобов’язань у 2018 році, в тому числі:</t>
  </si>
  <si>
    <t>Обслуговування зовнішніх боргових зобов’язань у 2018 році, в тому числі:</t>
  </si>
  <si>
    <t>Поточні трансферти у 2018 році, в тому числі:</t>
  </si>
  <si>
    <t>Субсидії та поточні трансферти підприємствам (установам, організаціям) у 2018 році, в тому числі:</t>
  </si>
  <si>
    <t>Поточні трансферти органам державного управління інших рівнів у 2018 році, в тому числі:</t>
  </si>
  <si>
    <t>Поточні трансферти урядам іноземних держав та міжнародним організаціям у 2018 році, в тому числі:</t>
  </si>
  <si>
    <t>Соціальне забезпечення у 2018 році, в тому числі:</t>
  </si>
  <si>
    <t>Виплата пенсій і допомоги у 2018 році, у тому числі:</t>
  </si>
  <si>
    <t>Стипендії у 2018 році, у тому числі:</t>
  </si>
  <si>
    <t>Інші виплати населенню у 2018 році, у тому числі:</t>
  </si>
  <si>
    <t>Інші поточні видатки у 2018 році, у тому числі:</t>
  </si>
  <si>
    <t>ВСЬОГО поточні видатки надавача ПМД у 2018 році, в тому числі:</t>
  </si>
  <si>
    <t>Придбання основного капіталу у 2018 році, у тому числі:</t>
  </si>
  <si>
    <t>Придбання обладнання і предметів довгострокового користування у 2018 році, в тому числі:</t>
  </si>
  <si>
    <t>Капітальне будівництво (придбання) у 2018 році, в тому числі:</t>
  </si>
  <si>
    <t>Капітальне будівництво (придбання) житла у 2018 році, в тому числі:</t>
  </si>
  <si>
    <t>Капітальне будівництво (придбання) інших об'єктів у 2018 році, в тому числі:</t>
  </si>
  <si>
    <t>Капітальний ремонт у 2018 році, в тому числі:</t>
  </si>
  <si>
    <t>Капітальний ремонт житлового фонду (приміщень) у 2018 році, в тому числі:</t>
  </si>
  <si>
    <t>Капітальний ремонт інших об’єктів у 2018 році, в тому числі:</t>
  </si>
  <si>
    <t>Реконструкція та реставрація у 2018 році, в тому числі:</t>
  </si>
  <si>
    <t>Реконструкція житлового фонду (приміщень) у 2018 році, в тому числі:</t>
  </si>
  <si>
    <t>Реконструкція та реставрація інших об’єктів у 2018 році, в тому числі:</t>
  </si>
  <si>
    <t>Реставрація пам'яток культури, історії та архітектури у 2018 році, в тому числі:</t>
  </si>
  <si>
    <t>Створення державних запасів і резервів у 2018 році, в тому числі:</t>
  </si>
  <si>
    <t>Придбання землі та нематеріальних активів у 2018 році, в тому числі:</t>
  </si>
  <si>
    <t>Капітальні трансферти у 2018 році, в тому числі:</t>
  </si>
  <si>
    <t>Капітальні трансферти підприємствам (установам, організаціям) у 2018 році, в тому числі:</t>
  </si>
  <si>
    <t>Капітальні трансферти органам державного управління інших рівнів у 2018 році, в тому числі:</t>
  </si>
  <si>
    <t>Капітальні трансферти урядам іноземних держав та міжнародним організаціям у 2018 році, в тому числі:</t>
  </si>
  <si>
    <t>Капітальні трансферти населенню у 2018 році, в тому числі:</t>
  </si>
  <si>
    <t>ВСЬОГО капітальні видатки надавача ПМД у 2018 році, в тому числі:</t>
  </si>
  <si>
    <t>Нерозподілені видатки у 2018 році, в тому числі:</t>
  </si>
  <si>
    <t>Поточні видатки надавача ПМД, грн.</t>
  </si>
  <si>
    <t>Капітальні видатки надавача ПМД, грн.</t>
  </si>
  <si>
    <t>Нерозподілені видатки надавача ПДМ, грн.</t>
  </si>
  <si>
    <t>ВСЬОГО ВИДАТКІВ надавача ПМД у 2018 році, грн.</t>
  </si>
  <si>
    <t>Оптимізовані ПОТОЧНІ ВИДАТКИ надавача ПМД у 2018 році</t>
  </si>
  <si>
    <t>Оптимізовані ВИДАТКИ надавача ПМД у 2018 році (розраховується автоматично, НЕ ЗАПОВНЮЄТЬСЯ)</t>
  </si>
  <si>
    <t>Оптимізовані КАПІТАЛЬНІ ВИДАТКИ надавача ПМД у 2018 році</t>
  </si>
  <si>
    <t>Оптимізовані НЕРОЗПОДІЛЕНІ ВИДАТКИ надавача ПМД у 2018 році</t>
  </si>
  <si>
    <t>НЕРОЗПОДІЛЕНІ ВИДАТКИ надавача ПМД у 2018 році</t>
  </si>
  <si>
    <t>базові</t>
  </si>
  <si>
    <t>оптимізовані</t>
  </si>
  <si>
    <t>всього ВИДАТКІВ у 2018 році</t>
  </si>
  <si>
    <t>Структура ВИДАТКІВ надавача ПМД у 2018 році, % до загального підсумку</t>
  </si>
  <si>
    <t>2400. Обслуговування боргових зобов'язань</t>
  </si>
  <si>
    <t>2600. Поточні трансферти</t>
  </si>
  <si>
    <t>2700. Соціальне забезпечення</t>
  </si>
  <si>
    <t>2800. Інші поточні видатки</t>
  </si>
  <si>
    <t>2270. Оплата комунальних послуг та енергоносіїв</t>
  </si>
  <si>
    <t>2111. Заробітна плата</t>
  </si>
  <si>
    <t>2220. Медикаменти та перев'язувальні матеріали</t>
  </si>
  <si>
    <t>2100. Оплата праці і нарахування на заробітну плату, зокрема:</t>
  </si>
  <si>
    <t>2200. Використання товарів і послуг, зокрема:</t>
  </si>
  <si>
    <t>Поточні видатки надавача ПМД, грн., в тому числі:</t>
  </si>
  <si>
    <t>3110. Придбання обладння і предментів довгострокового користування</t>
  </si>
  <si>
    <t>3120. Капітальне будівництво (придбання)</t>
  </si>
  <si>
    <t>3130. Капітальний ремонт</t>
  </si>
  <si>
    <t>3200. Капітальні трансфери</t>
  </si>
  <si>
    <t>Капітальні видатки надавача ПМД, грн., в тому числі:</t>
  </si>
  <si>
    <t>3100. Придбання основного капіталу, зокрема:</t>
  </si>
  <si>
    <t>x</t>
  </si>
  <si>
    <t>Δ</t>
  </si>
  <si>
    <t>3_Результати (базові)</t>
  </si>
  <si>
    <t>4_Видатки (оптимізовані)</t>
  </si>
  <si>
    <t>5_Результати (порівняння)</t>
  </si>
  <si>
    <r>
      <rPr>
        <b/>
        <u/>
        <sz val="13"/>
        <color theme="1"/>
        <rFont val="Times New Roman"/>
        <family val="1"/>
      </rPr>
      <t>1.</t>
    </r>
    <r>
      <rPr>
        <sz val="13"/>
        <color theme="1"/>
        <rFont val="Times New Roman"/>
        <family val="1"/>
      </rPr>
      <t xml:space="preserve"> Заповнити вхідні дані 2018 року на вкладці </t>
    </r>
    <r>
      <rPr>
        <b/>
        <sz val="13"/>
        <color theme="1"/>
        <rFont val="Times New Roman"/>
        <family val="1"/>
      </rPr>
      <t>1_Доходи</t>
    </r>
    <r>
      <rPr>
        <sz val="13"/>
        <color theme="1"/>
        <rFont val="Times New Roman"/>
        <family val="1"/>
      </rPr>
      <t xml:space="preserve"> -  комірки з жовтою заливкою</t>
    </r>
  </si>
  <si>
    <r>
      <rPr>
        <b/>
        <u/>
        <sz val="13"/>
        <rFont val="Times New Roman"/>
        <family val="1"/>
      </rPr>
      <t>4.</t>
    </r>
    <r>
      <rPr>
        <sz val="13"/>
        <rFont val="Times New Roman"/>
        <family val="1"/>
      </rPr>
      <t xml:space="preserve"> Для проведення оптимізаційних розрахунків перейти до вкладки </t>
    </r>
    <r>
      <rPr>
        <b/>
        <sz val="13"/>
        <rFont val="Times New Roman"/>
        <family val="1"/>
      </rPr>
      <t>2_Видатки (оптимізовані)</t>
    </r>
    <r>
      <rPr>
        <sz val="13"/>
        <rFont val="Times New Roman"/>
        <family val="1"/>
      </rPr>
      <t xml:space="preserve"> та заповнити обрані складові видатків, що підлягають оптимізації - комірки з жовтою заливкою</t>
    </r>
  </si>
  <si>
    <r>
      <t xml:space="preserve">Розрахунок очікуваних видатків надавача ПМД  у 2018 році </t>
    </r>
    <r>
      <rPr>
        <u/>
        <sz val="13"/>
        <color theme="1"/>
        <rFont val="Times New Roman"/>
        <family val="1"/>
      </rPr>
      <t>без урахування</t>
    </r>
    <r>
      <rPr>
        <sz val="13"/>
        <color theme="1"/>
        <rFont val="Times New Roman"/>
        <family val="1"/>
      </rPr>
      <t xml:space="preserve"> оптимізації видатків</t>
    </r>
  </si>
  <si>
    <r>
      <t>Структура електронного інструменту</t>
    </r>
    <r>
      <rPr>
        <sz val="18"/>
        <rFont val="Times New Roman"/>
        <family val="1"/>
      </rPr>
      <t xml:space="preserve"> (вкладки розрахункового файлу)</t>
    </r>
  </si>
  <si>
    <t>Графічне представлення результатів розрахунків</t>
  </si>
  <si>
    <t>Графіки</t>
  </si>
  <si>
    <t>ВСЬОГО базових ВИДАТКІВ надавача ПМД у 2018 році, грн.</t>
  </si>
  <si>
    <t>Всього за 2018 рік
(ІІ півріччя 2018 року)</t>
  </si>
  <si>
    <t xml:space="preserve">Результати розрахунків доходів та базових видатків надавача ПМД у 2018 році </t>
  </si>
  <si>
    <r>
      <rPr>
        <b/>
        <u/>
        <sz val="13"/>
        <color theme="1"/>
        <rFont val="Times New Roman"/>
        <family val="1"/>
      </rPr>
      <t>1.</t>
    </r>
    <r>
      <rPr>
        <sz val="13"/>
        <color theme="1"/>
        <rFont val="Times New Roman"/>
        <family val="1"/>
      </rPr>
      <t xml:space="preserve"> заповніть комірки з жовтою заливкою (у разі відсутності категорії витрат - поставити "0")</t>
    </r>
  </si>
  <si>
    <r>
      <rPr>
        <b/>
        <u/>
        <sz val="13"/>
        <color theme="1"/>
        <rFont val="Times New Roman"/>
        <family val="1"/>
      </rPr>
      <t xml:space="preserve">2. </t>
    </r>
    <r>
      <rPr>
        <sz val="13"/>
        <color theme="1"/>
        <rFont val="Times New Roman"/>
        <family val="1"/>
      </rPr>
      <t>перевірте, чи  залишились комірки з жовтою заливкою (колір знімається автоматично при заповненні)</t>
    </r>
  </si>
  <si>
    <r>
      <rPr>
        <b/>
        <u/>
        <sz val="13"/>
        <color theme="1"/>
        <rFont val="Times New Roman"/>
        <family val="1"/>
      </rPr>
      <t>3.</t>
    </r>
    <r>
      <rPr>
        <sz val="13"/>
        <color theme="1"/>
        <rFont val="Times New Roman"/>
        <family val="1"/>
      </rPr>
      <t xml:space="preserve"> перейдіть до вкладки </t>
    </r>
    <r>
      <rPr>
        <b/>
        <sz val="13"/>
        <color theme="1"/>
        <rFont val="Times New Roman"/>
        <family val="1"/>
      </rPr>
      <t>"3_Результати (базові)"</t>
    </r>
  </si>
  <si>
    <r>
      <t>очікуваний обсяг споживання холодної води у відповідному кварталі, м</t>
    </r>
    <r>
      <rPr>
        <vertAlign val="superscript"/>
        <sz val="13"/>
        <rFont val="Times New Roman"/>
        <family val="1"/>
      </rPr>
      <t>3</t>
    </r>
  </si>
  <si>
    <r>
      <t>очікуваний обсяг водовідведення у відповідному кварталі, м</t>
    </r>
    <r>
      <rPr>
        <vertAlign val="superscript"/>
        <sz val="13"/>
        <rFont val="Times New Roman"/>
        <family val="1"/>
      </rPr>
      <t>3</t>
    </r>
  </si>
  <si>
    <t>сума всіх існуючих надбавок, доплат, премій, стимулюючих виплат та інших видів підвищень посадового окладу у 2018 році (гривень), в тому числі:</t>
  </si>
  <si>
    <t>І квартал 2018
(сума за квартал)</t>
  </si>
  <si>
    <t>ІІ квартал 2018
(сума за квартал)</t>
  </si>
  <si>
    <t>ІІІ квартал 2018
(сума за квартал)</t>
  </si>
  <si>
    <t>ІV квартал 2018
(сума за квартал)</t>
  </si>
  <si>
    <t>IV квартал 2018
(сума за квартал)</t>
  </si>
  <si>
    <t>всього по КЕКВ 2111 за 2018 рік (гривень), в тому числі:</t>
  </si>
  <si>
    <t xml:space="preserve">ПОТОЧНІ ВИДАТКИ надавача ПМД у 2018 році </t>
  </si>
  <si>
    <t xml:space="preserve">КАПІТАЛЬНІ ВИДАТКИ надавача ПМД у 2018 році </t>
  </si>
  <si>
    <t>http://zakon0.rada.gov.ua/laws/show/z0347-18</t>
  </si>
  <si>
    <t xml:space="preserve">http://zakon0.rada.gov.ua/laws/show/z0348-18 </t>
  </si>
  <si>
    <t>! Увага, на кожній вкладці окремо наведена покрокова деталізована інструкція для користування !</t>
  </si>
  <si>
    <r>
      <rPr>
        <b/>
        <u/>
        <sz val="13"/>
        <rFont val="Times New Roman"/>
        <family val="1"/>
      </rPr>
      <t>6.</t>
    </r>
    <r>
      <rPr>
        <b/>
        <sz val="13"/>
        <rFont val="Times New Roman"/>
        <family val="1"/>
      </rPr>
      <t xml:space="preserve"> </t>
    </r>
    <r>
      <rPr>
        <sz val="13"/>
        <rFont val="Times New Roman"/>
        <family val="1"/>
      </rPr>
      <t xml:space="preserve">Перейти до вкладки </t>
    </r>
    <r>
      <rPr>
        <b/>
        <sz val="13"/>
        <rFont val="Times New Roman"/>
        <family val="1"/>
      </rPr>
      <t>Графіки</t>
    </r>
    <r>
      <rPr>
        <sz val="13"/>
        <rFont val="Times New Roman"/>
        <family val="1"/>
      </rPr>
      <t xml:space="preserve"> - переглянути графічне зображення проведених розрахунків з вкладки 5_Результати (порівняння)</t>
    </r>
  </si>
  <si>
    <r>
      <rPr>
        <b/>
        <u/>
        <sz val="13"/>
        <rFont val="Times New Roman"/>
        <family val="1"/>
      </rPr>
      <t>5.</t>
    </r>
    <r>
      <rPr>
        <b/>
        <sz val="13"/>
        <rFont val="Times New Roman"/>
        <family val="1"/>
      </rPr>
      <t xml:space="preserve"> </t>
    </r>
    <r>
      <rPr>
        <sz val="13"/>
        <rFont val="Times New Roman"/>
        <family val="1"/>
      </rPr>
      <t>Перейти до вкладки</t>
    </r>
    <r>
      <rPr>
        <b/>
        <sz val="13"/>
        <rFont val="Times New Roman"/>
        <family val="1"/>
      </rPr>
      <t xml:space="preserve"> 5_Результати (порівняння)</t>
    </r>
    <r>
      <rPr>
        <sz val="13"/>
        <rFont val="Times New Roman"/>
        <family val="1"/>
      </rPr>
      <t xml:space="preserve"> та співставити доходи, видатки (базові) та видатки (оптимізовані)</t>
    </r>
  </si>
  <si>
    <r>
      <rPr>
        <b/>
        <u/>
        <sz val="13"/>
        <color theme="1"/>
        <rFont val="Times New Roman"/>
        <family val="1"/>
      </rPr>
      <t>3.</t>
    </r>
    <r>
      <rPr>
        <b/>
        <sz val="13"/>
        <color theme="1"/>
        <rFont val="Times New Roman"/>
        <family val="1"/>
      </rPr>
      <t xml:space="preserve"> </t>
    </r>
    <r>
      <rPr>
        <sz val="13"/>
        <color theme="1"/>
        <rFont val="Times New Roman"/>
        <family val="1"/>
      </rPr>
      <t xml:space="preserve">Переглянути результати розрахунків доходів та видатків 2018 року на вкладці </t>
    </r>
    <r>
      <rPr>
        <b/>
        <sz val="13"/>
        <color theme="1"/>
        <rFont val="Times New Roman"/>
        <family val="1"/>
      </rPr>
      <t>3_Результати (базові)</t>
    </r>
  </si>
  <si>
    <r>
      <rPr>
        <b/>
        <u/>
        <sz val="13"/>
        <color theme="1"/>
        <rFont val="Times New Roman"/>
        <family val="1"/>
      </rPr>
      <t>2.</t>
    </r>
    <r>
      <rPr>
        <b/>
        <sz val="13"/>
        <color theme="1"/>
        <rFont val="Times New Roman"/>
        <family val="1"/>
      </rPr>
      <t xml:space="preserve"> </t>
    </r>
    <r>
      <rPr>
        <sz val="13"/>
        <color theme="1"/>
        <rFont val="Times New Roman"/>
        <family val="1"/>
      </rPr>
      <t xml:space="preserve">Заповнити вхідні дані 2018 року на вкладці </t>
    </r>
    <r>
      <rPr>
        <b/>
        <sz val="13"/>
        <color theme="1"/>
        <rFont val="Times New Roman"/>
        <family val="1"/>
      </rPr>
      <t xml:space="preserve">2_Видатки (базові) </t>
    </r>
    <r>
      <rPr>
        <sz val="13"/>
        <color theme="1"/>
        <rFont val="Times New Roman"/>
        <family val="1"/>
      </rPr>
      <t>- комірки з жовтою заливкою</t>
    </r>
  </si>
  <si>
    <t>Представлення та співставлення результатів розрахунків доходів та базових видатків надавача ПМД у 2018 році</t>
  </si>
  <si>
    <r>
      <t xml:space="preserve">Розрахунок очікуваних видатків надавача ПМД  у 2018 році </t>
    </r>
    <r>
      <rPr>
        <u/>
        <sz val="13"/>
        <color theme="1"/>
        <rFont val="Times New Roman"/>
        <family val="1"/>
      </rPr>
      <t>з урахуванням</t>
    </r>
    <r>
      <rPr>
        <sz val="13"/>
        <color theme="1"/>
        <rFont val="Times New Roman"/>
        <family val="1"/>
      </rPr>
      <t xml:space="preserve"> оптимізації видатків</t>
    </r>
  </si>
  <si>
    <t>Представлення та співставлення результатів розрахунків доходів та оптимізованих видатків надавача ПМД у 2018 році</t>
  </si>
  <si>
    <t>Закон України від 15.02.1995 №56/95-ВР "Про статус гірських населених пунктів в Україні"</t>
  </si>
  <si>
    <r>
      <rPr>
        <b/>
        <u/>
        <sz val="13"/>
        <color theme="1"/>
        <rFont val="Times New Roman"/>
        <family val="1"/>
      </rPr>
      <t>1.</t>
    </r>
    <r>
      <rPr>
        <sz val="13"/>
        <color theme="1"/>
        <rFont val="Times New Roman"/>
        <family val="1"/>
      </rPr>
      <t xml:space="preserve"> заповніть комірки з жовтою заливкою</t>
    </r>
  </si>
  <si>
    <r>
      <rPr>
        <b/>
        <u/>
        <sz val="13"/>
        <color theme="1"/>
        <rFont val="Times New Roman"/>
        <family val="1"/>
      </rPr>
      <t>3.</t>
    </r>
    <r>
      <rPr>
        <sz val="13"/>
        <color theme="1"/>
        <rFont val="Times New Roman"/>
        <family val="1"/>
      </rPr>
      <t xml:space="preserve"> якщо немає комірок з жовтою заливкою - переходьте до вкладки </t>
    </r>
    <r>
      <rPr>
        <b/>
        <sz val="13"/>
        <color theme="1"/>
        <rFont val="Times New Roman"/>
        <family val="1"/>
      </rPr>
      <t>"1_Доходи"</t>
    </r>
  </si>
  <si>
    <r>
      <rPr>
        <b/>
        <u/>
        <sz val="13"/>
        <color theme="1"/>
        <rFont val="Times New Roman"/>
        <family val="1"/>
      </rPr>
      <t>2.</t>
    </r>
    <r>
      <rPr>
        <b/>
        <sz val="13"/>
        <color theme="1"/>
        <rFont val="Times New Roman"/>
        <family val="1"/>
      </rPr>
      <t xml:space="preserve"> </t>
    </r>
    <r>
      <rPr>
        <sz val="13"/>
        <color theme="1"/>
        <rFont val="Times New Roman"/>
        <family val="1"/>
      </rPr>
      <t>перевірте, чи  залишились комірки з жовтою заливкою (колір знімається автоматично при заповненні)</t>
    </r>
  </si>
  <si>
    <r>
      <rPr>
        <b/>
        <u/>
        <sz val="13"/>
        <color theme="1"/>
        <rFont val="Times New Roman"/>
        <family val="1"/>
      </rPr>
      <t>3.</t>
    </r>
    <r>
      <rPr>
        <sz val="13"/>
        <color theme="1"/>
        <rFont val="Times New Roman"/>
        <family val="1"/>
      </rPr>
      <t xml:space="preserve"> якщо немає комірок з жовтою заливкою - переходьте до вкладки </t>
    </r>
    <r>
      <rPr>
        <b/>
        <sz val="13"/>
        <color theme="1"/>
        <rFont val="Times New Roman"/>
        <family val="1"/>
      </rPr>
      <t>"2_Видатки (базові)"</t>
    </r>
  </si>
  <si>
    <r>
      <rPr>
        <u/>
        <sz val="13"/>
        <color theme="1"/>
        <rFont val="Times New Roman"/>
        <family val="1"/>
      </rPr>
      <t>Джерело (станом на 22 березня 2018 року):</t>
    </r>
    <r>
      <rPr>
        <sz val="13"/>
        <color theme="1"/>
        <rFont val="Times New Roman"/>
        <family val="1"/>
      </rPr>
      <t xml:space="preserve">  проект постанови КМУ "Порядок реалізації державних гарантій медичного обслугоування населення за програмою медичних гарантій для первинної медичної допомоги на 2018 рік"</t>
    </r>
  </si>
  <si>
    <r>
      <t xml:space="preserve">Надходження надавача ПМД від медичного обслуговування населення </t>
    </r>
    <r>
      <rPr>
        <sz val="14"/>
        <color rgb="FF00B050"/>
        <rFont val="Times New Roman"/>
        <family val="1"/>
      </rPr>
      <t>зеленого списку</t>
    </r>
    <r>
      <rPr>
        <sz val="14"/>
        <color theme="1"/>
        <rFont val="Times New Roman"/>
        <family val="1"/>
      </rPr>
      <t xml:space="preserve"> (Розділ І вкладки "1_Доходи"), грн.</t>
    </r>
  </si>
  <si>
    <r>
      <t xml:space="preserve">Надходження надавача ПМД від медичного обслуговування населення </t>
    </r>
    <r>
      <rPr>
        <sz val="14"/>
        <color rgb="FFFF0000"/>
        <rFont val="Times New Roman"/>
        <family val="1"/>
      </rPr>
      <t>червоного списку</t>
    </r>
    <r>
      <rPr>
        <sz val="14"/>
        <color theme="1"/>
        <rFont val="Times New Roman"/>
        <family val="1"/>
      </rPr>
      <t xml:space="preserve"> (Розділ 2 вкладки "1_Доходи"), грн.</t>
    </r>
  </si>
  <si>
    <r>
      <t xml:space="preserve">Розділ ІІ. Надходження надавача ПМД від медичного обслуговування населення </t>
    </r>
    <r>
      <rPr>
        <b/>
        <u/>
        <sz val="18"/>
        <color rgb="FFFF0000"/>
        <rFont val="Times New Roman"/>
        <family val="1"/>
      </rPr>
      <t>червоного списку</t>
    </r>
    <r>
      <rPr>
        <b/>
        <sz val="18"/>
        <color theme="1"/>
        <rFont val="Times New Roman"/>
        <family val="1"/>
      </rPr>
      <t xml:space="preserve"> у 2018 році </t>
    </r>
    <r>
      <rPr>
        <b/>
        <sz val="16"/>
        <color rgb="FFFF0000"/>
        <rFont val="Calibri"/>
        <family val="2"/>
        <scheme val="minor"/>
      </rPr>
      <t/>
    </r>
  </si>
  <si>
    <r>
      <t xml:space="preserve">Розділ І. Надходження надавача ПМД від медичного обслуговування населення </t>
    </r>
    <r>
      <rPr>
        <b/>
        <u/>
        <sz val="18"/>
        <color rgb="FF00B050"/>
        <rFont val="Times New Roman"/>
        <family val="1"/>
      </rPr>
      <t>зеленого списку</t>
    </r>
    <r>
      <rPr>
        <b/>
        <sz val="18"/>
        <color theme="1"/>
        <rFont val="Times New Roman"/>
        <family val="1"/>
      </rPr>
      <t xml:space="preserve"> у 2018 році</t>
    </r>
  </si>
  <si>
    <r>
      <t xml:space="preserve">Розрахунок </t>
    </r>
    <r>
      <rPr>
        <b/>
        <u/>
        <sz val="18"/>
        <color theme="1"/>
        <rFont val="Times New Roman"/>
        <family val="1"/>
      </rPr>
      <t>ДОХОДІВ</t>
    </r>
    <r>
      <rPr>
        <b/>
        <sz val="18"/>
        <color theme="1"/>
        <rFont val="Times New Roman"/>
        <family val="1"/>
      </rPr>
      <t xml:space="preserve"> надавача ПМД у 2018 році</t>
    </r>
  </si>
  <si>
    <r>
      <t>Розділ ІІІ. Інші надходження/доход</t>
    </r>
    <r>
      <rPr>
        <b/>
        <sz val="18"/>
        <rFont val="Times New Roman"/>
        <family val="1"/>
      </rPr>
      <t>и надавача ПМД</t>
    </r>
    <r>
      <rPr>
        <b/>
        <sz val="18"/>
        <color theme="1"/>
        <rFont val="Times New Roman"/>
        <family val="1"/>
      </rPr>
      <t xml:space="preserve"> у 2018 році (за виключенням розділів І та ІІ даної вкладки)</t>
    </r>
  </si>
  <si>
    <r>
      <t xml:space="preserve">Розрахунок базових </t>
    </r>
    <r>
      <rPr>
        <b/>
        <u/>
        <sz val="18"/>
        <rFont val="Times New Roman"/>
        <family val="1"/>
      </rPr>
      <t>ВИДАТКІВ</t>
    </r>
    <r>
      <rPr>
        <b/>
        <sz val="18"/>
        <rFont val="Times New Roman"/>
        <family val="1"/>
      </rPr>
      <t xml:space="preserve"> надавача ПМД у 2018 році</t>
    </r>
  </si>
  <si>
    <t>Інструкція для користувачів вкладки
"2_Видатки (базові)":</t>
  </si>
  <si>
    <t>всього ВИДАТКІВ надавача ПМД у 2018 році, грн.</t>
  </si>
  <si>
    <r>
      <t xml:space="preserve">Надходження надавача ПМД від медичного обслуговування населення </t>
    </r>
    <r>
      <rPr>
        <sz val="14"/>
        <color rgb="FF00B050"/>
        <rFont val="Times New Roman"/>
        <family val="1"/>
      </rPr>
      <t>зеленого</t>
    </r>
    <r>
      <rPr>
        <sz val="14"/>
        <color theme="1"/>
        <rFont val="Times New Roman"/>
        <family val="1"/>
      </rPr>
      <t xml:space="preserve"> </t>
    </r>
    <r>
      <rPr>
        <sz val="14"/>
        <color rgb="FF00B050"/>
        <rFont val="Times New Roman"/>
        <family val="1"/>
      </rPr>
      <t>списку</t>
    </r>
    <r>
      <rPr>
        <sz val="14"/>
        <color theme="1"/>
        <rFont val="Times New Roman"/>
        <family val="1"/>
      </rPr>
      <t xml:space="preserve"> (Розділ І вкладки "1_Доходи"), грн.</t>
    </r>
  </si>
  <si>
    <r>
      <t xml:space="preserve">Надходження надавача ПМД від медичного обслуговування населення </t>
    </r>
    <r>
      <rPr>
        <sz val="14"/>
        <color rgb="FFFF0000"/>
        <rFont val="Times New Roman"/>
        <family val="1"/>
      </rPr>
      <t>червоного</t>
    </r>
    <r>
      <rPr>
        <sz val="14"/>
        <color theme="1"/>
        <rFont val="Times New Roman"/>
        <family val="1"/>
      </rPr>
      <t xml:space="preserve"> </t>
    </r>
    <r>
      <rPr>
        <sz val="14"/>
        <color rgb="FFFF0000"/>
        <rFont val="Times New Roman"/>
        <family val="1"/>
      </rPr>
      <t>списку</t>
    </r>
    <r>
      <rPr>
        <sz val="14"/>
        <color theme="1"/>
        <rFont val="Times New Roman"/>
        <family val="1"/>
      </rPr>
      <t xml:space="preserve"> (Розділ 2 вкладки "1_Доходи"), грн.</t>
    </r>
  </si>
  <si>
    <r>
      <rPr>
        <b/>
        <u/>
        <sz val="13"/>
        <rFont val="Times New Roman"/>
        <family val="1"/>
      </rPr>
      <t>1.</t>
    </r>
    <r>
      <rPr>
        <sz val="13"/>
        <rFont val="Times New Roman"/>
        <family val="1"/>
      </rPr>
      <t xml:space="preserve"> для проведення оптимізаційних розрахунків заповніть обрані складові видатків, що підлягають оптимізації.
Змінювати ЛИШЕ комірки з жовтою заливкою</t>
    </r>
  </si>
  <si>
    <r>
      <rPr>
        <b/>
        <u/>
        <sz val="13"/>
        <rFont val="Times New Roman"/>
        <family val="1"/>
      </rPr>
      <t>3.</t>
    </r>
    <r>
      <rPr>
        <sz val="13"/>
        <rFont val="Times New Roman"/>
        <family val="1"/>
      </rPr>
      <t xml:space="preserve"> перейдіть до вкладки </t>
    </r>
    <r>
      <rPr>
        <b/>
        <sz val="13"/>
        <rFont val="Times New Roman"/>
        <family val="1"/>
      </rPr>
      <t>"5_Результати (порівняння)"</t>
    </r>
  </si>
  <si>
    <t>Інструкція для користувачів вкладки
"2_Видатки (оптимізовані)"</t>
  </si>
  <si>
    <r>
      <t>ціна за 1 м</t>
    </r>
    <r>
      <rPr>
        <vertAlign val="superscript"/>
        <sz val="13"/>
        <rFont val="Times New Roman"/>
        <family val="1"/>
      </rPr>
      <t>3</t>
    </r>
    <r>
      <rPr>
        <sz val="13"/>
        <rFont val="Times New Roman"/>
        <family val="1"/>
      </rPr>
      <t>природного газу на початок кварталу, грн.</t>
    </r>
  </si>
  <si>
    <r>
      <t>очікуваний обсяг споживання природного газу у відповідному кварталі, м</t>
    </r>
    <r>
      <rPr>
        <vertAlign val="superscript"/>
        <sz val="13"/>
        <rFont val="Times New Roman"/>
        <family val="1"/>
      </rPr>
      <t>3</t>
    </r>
  </si>
  <si>
    <r>
      <t>ціна за 1 м</t>
    </r>
    <r>
      <rPr>
        <vertAlign val="superscript"/>
        <sz val="13"/>
        <rFont val="Times New Roman"/>
        <family val="1"/>
      </rPr>
      <t xml:space="preserve">3 </t>
    </r>
    <r>
      <rPr>
        <sz val="13"/>
        <rFont val="Times New Roman"/>
        <family val="1"/>
      </rPr>
      <t>на початок кварталу, грн (гаряча вода)</t>
    </r>
  </si>
  <si>
    <r>
      <t>ціна за 1 м</t>
    </r>
    <r>
      <rPr>
        <vertAlign val="superscript"/>
        <sz val="13"/>
        <rFont val="Times New Roman"/>
        <family val="1"/>
      </rPr>
      <t xml:space="preserve">3 </t>
    </r>
    <r>
      <rPr>
        <sz val="13"/>
        <rFont val="Times New Roman"/>
        <family val="1"/>
      </rPr>
      <t>на початок кварталу, грн (холодна вода)</t>
    </r>
  </si>
  <si>
    <r>
      <t>ціна за 1 м</t>
    </r>
    <r>
      <rPr>
        <vertAlign val="superscript"/>
        <sz val="13"/>
        <rFont val="Times New Roman"/>
        <family val="1"/>
      </rPr>
      <t xml:space="preserve">3 </t>
    </r>
    <r>
      <rPr>
        <sz val="13"/>
        <rFont val="Times New Roman"/>
        <family val="1"/>
      </rPr>
      <t>на початок кварталу(водовідведення), грн.</t>
    </r>
  </si>
  <si>
    <t xml:space="preserve">Результати розрахунків доходів та видатків надавача ПМД у 2018 році </t>
  </si>
  <si>
    <t>Кількість населення зеленого списку
у І-ІІ кварталі, осіб</t>
  </si>
  <si>
    <r>
      <t xml:space="preserve">Кількість </t>
    </r>
    <r>
      <rPr>
        <b/>
        <u/>
        <sz val="14"/>
        <color theme="1"/>
        <rFont val="Times New Roman"/>
        <family val="1"/>
      </rPr>
      <t>НОВИХ</t>
    </r>
    <r>
      <rPr>
        <b/>
        <sz val="14"/>
        <color theme="1"/>
        <rFont val="Times New Roman"/>
        <family val="1"/>
      </rPr>
      <t xml:space="preserve"> підписаних декларацій
станом </t>
    </r>
    <r>
      <rPr>
        <b/>
        <u/>
        <sz val="14"/>
        <color theme="1"/>
        <rFont val="Times New Roman"/>
        <family val="1"/>
      </rPr>
      <t>на 01.07.2018</t>
    </r>
  </si>
  <si>
    <r>
      <t xml:space="preserve">Кількість </t>
    </r>
    <r>
      <rPr>
        <b/>
        <u/>
        <sz val="14"/>
        <color theme="1"/>
        <rFont val="Times New Roman"/>
        <family val="1"/>
      </rPr>
      <t>НОВИХ</t>
    </r>
    <r>
      <rPr>
        <b/>
        <sz val="14"/>
        <color theme="1"/>
        <rFont val="Times New Roman"/>
        <family val="1"/>
      </rPr>
      <t xml:space="preserve"> підписаних декларацій
станом </t>
    </r>
    <r>
      <rPr>
        <b/>
        <u/>
        <sz val="14"/>
        <color theme="1"/>
        <rFont val="Times New Roman"/>
        <family val="1"/>
      </rPr>
      <t>на 01.08.2018</t>
    </r>
  </si>
  <si>
    <r>
      <t xml:space="preserve">Кількість </t>
    </r>
    <r>
      <rPr>
        <b/>
        <u/>
        <sz val="14"/>
        <color theme="1"/>
        <rFont val="Times New Roman"/>
        <family val="1"/>
      </rPr>
      <t>НОВИХ</t>
    </r>
    <r>
      <rPr>
        <b/>
        <sz val="14"/>
        <color theme="1"/>
        <rFont val="Times New Roman"/>
        <family val="1"/>
      </rPr>
      <t xml:space="preserve"> підписаних декларацій
станом </t>
    </r>
    <r>
      <rPr>
        <b/>
        <u/>
        <sz val="14"/>
        <color theme="1"/>
        <rFont val="Times New Roman"/>
        <family val="1"/>
      </rPr>
      <t>на 01.09.2018</t>
    </r>
  </si>
  <si>
    <r>
      <t xml:space="preserve">Кількість </t>
    </r>
    <r>
      <rPr>
        <b/>
        <u/>
        <sz val="14"/>
        <color theme="1"/>
        <rFont val="Times New Roman"/>
        <family val="1"/>
      </rPr>
      <t>НОВИХ</t>
    </r>
    <r>
      <rPr>
        <b/>
        <sz val="14"/>
        <color theme="1"/>
        <rFont val="Times New Roman"/>
        <family val="1"/>
      </rPr>
      <t xml:space="preserve"> підписаних декларацій
станом </t>
    </r>
    <r>
      <rPr>
        <b/>
        <u/>
        <sz val="14"/>
        <color theme="1"/>
        <rFont val="Times New Roman"/>
        <family val="1"/>
      </rPr>
      <t>на 01.10.2018</t>
    </r>
  </si>
  <si>
    <r>
      <t xml:space="preserve">Кількість </t>
    </r>
    <r>
      <rPr>
        <b/>
        <u/>
        <sz val="14"/>
        <color theme="1"/>
        <rFont val="Times New Roman"/>
        <family val="1"/>
      </rPr>
      <t>НОВИХ</t>
    </r>
    <r>
      <rPr>
        <b/>
        <sz val="14"/>
        <color theme="1"/>
        <rFont val="Times New Roman"/>
        <family val="1"/>
      </rPr>
      <t xml:space="preserve"> підписаних декларацій
станом </t>
    </r>
    <r>
      <rPr>
        <b/>
        <u/>
        <sz val="14"/>
        <color theme="1"/>
        <rFont val="Times New Roman"/>
        <family val="1"/>
      </rPr>
      <t>на 01.11.2018</t>
    </r>
  </si>
  <si>
    <r>
      <t xml:space="preserve">Кількість </t>
    </r>
    <r>
      <rPr>
        <b/>
        <u/>
        <sz val="14"/>
        <color theme="1"/>
        <rFont val="Times New Roman"/>
        <family val="1"/>
      </rPr>
      <t>НОВИХ</t>
    </r>
    <r>
      <rPr>
        <b/>
        <sz val="14"/>
        <color theme="1"/>
        <rFont val="Times New Roman"/>
        <family val="1"/>
      </rPr>
      <t xml:space="preserve"> підписаних декларацій
станом </t>
    </r>
    <r>
      <rPr>
        <b/>
        <u/>
        <sz val="14"/>
        <color theme="1"/>
        <rFont val="Times New Roman"/>
        <family val="1"/>
      </rPr>
      <t>на 01.12.2018</t>
    </r>
  </si>
  <si>
    <t>3. Надходження надавача ПМД за зеленим списком (НЕГІРСЬКЕ населення), грн.</t>
  </si>
  <si>
    <t>2. Кількість негірського населення за зеленим списком</t>
  </si>
  <si>
    <t>2. Кількість гірського населення за зеленим списком</t>
  </si>
  <si>
    <t>3. Надходження надавача ПМД за зеленим списком (ГІРСЬКЕ населення), грн.</t>
  </si>
  <si>
    <t>Надходження за зеленим списком, грн.</t>
  </si>
  <si>
    <t>Кількість населення червоного списку
у І-ІІ кварталі, осіб</t>
  </si>
  <si>
    <t>станом на 01.07.2018</t>
  </si>
  <si>
    <t>станом на 01.08.2018</t>
  </si>
  <si>
    <t>станом на 01.09.2018</t>
  </si>
  <si>
    <r>
      <t>Кількість населення червоного списку у</t>
    </r>
    <r>
      <rPr>
        <b/>
        <u/>
        <sz val="16"/>
        <color theme="1"/>
        <rFont val="Times New Roman"/>
        <family val="1"/>
      </rPr>
      <t xml:space="preserve"> ІІІ кварталі</t>
    </r>
    <r>
      <rPr>
        <b/>
        <sz val="16"/>
        <color theme="1"/>
        <rFont val="Times New Roman"/>
        <family val="1"/>
      </rPr>
      <t>, осіб</t>
    </r>
  </si>
  <si>
    <t>станом на 01.10.2018</t>
  </si>
  <si>
    <t>станом на 01.11.2018</t>
  </si>
  <si>
    <t>станом на 01.12.2018</t>
  </si>
  <si>
    <r>
      <t>Кількість населення червоного списку у</t>
    </r>
    <r>
      <rPr>
        <b/>
        <u/>
        <sz val="16"/>
        <color theme="1"/>
        <rFont val="Times New Roman"/>
        <family val="1"/>
      </rPr>
      <t xml:space="preserve"> ІV кварталі</t>
    </r>
    <r>
      <rPr>
        <b/>
        <sz val="16"/>
        <color theme="1"/>
        <rFont val="Times New Roman"/>
        <family val="1"/>
      </rPr>
      <t>, осіб</t>
    </r>
  </si>
  <si>
    <t>Кількість населення червоного списку на кінець 2018 року, осіб</t>
  </si>
  <si>
    <t>Надходження за червоним списком, грн.</t>
  </si>
  <si>
    <t>3. Надходження надавача ПМД за червоним списком, грн.</t>
  </si>
  <si>
    <t>Надходження надавача ПМД за червоним списком, грн.</t>
  </si>
  <si>
    <t>Надходження від плати за послуги, що надаються бюджетними установами згідно із законодавством, грн.</t>
  </si>
  <si>
    <t>кількість штатних посад у відповідному кварталі (одиниць):</t>
  </si>
  <si>
    <r>
      <rPr>
        <b/>
        <u/>
        <sz val="13"/>
        <rFont val="Times New Roman"/>
        <family val="1"/>
      </rPr>
      <t>ЗАГАЛЬНА СУМА</t>
    </r>
    <r>
      <rPr>
        <b/>
        <sz val="13"/>
        <rFont val="Times New Roman"/>
        <family val="1"/>
      </rPr>
      <t xml:space="preserve"> посадових окладів з доплатою за кваліфікаційну категорію  у 2018 році (гривень), в тому числі:</t>
    </r>
  </si>
  <si>
    <t>очікуваний ДЕННИЙ обсяг споживання електроенергії у відповідному кварталі, кВт</t>
  </si>
  <si>
    <t>витрати на електроенергію за ДЕННИМ тарифом, грн.</t>
  </si>
  <si>
    <t>очікуваний НІЧНИЙ обсяг споживання електроенергії у відповідному кварталі, кВт</t>
  </si>
  <si>
    <t>витрати на електроенергію за НІЧНИМ тарифом, грн.</t>
  </si>
  <si>
    <t>загальні витрати на електроенергію, грн.</t>
  </si>
  <si>
    <t>тариф за 1 кВт (ДЕННИЙ) на початок кварталу, грн.</t>
  </si>
  <si>
    <t>тариф за 1 кВт (НІЧНИЙ) на початок кварталу, грн.</t>
  </si>
  <si>
    <t>сестра медична денного стац.</t>
  </si>
  <si>
    <t>старша медична сестра</t>
  </si>
  <si>
    <t>робітник з комплексного обслуговування</t>
  </si>
  <si>
    <t>електрик</t>
  </si>
  <si>
    <t>технік</t>
  </si>
  <si>
    <t>адміністратор</t>
  </si>
  <si>
    <t>оператор котельні</t>
  </si>
  <si>
    <t>юрисконсульт</t>
  </si>
  <si>
    <t>завідувач складу</t>
  </si>
  <si>
    <t>проект постанови КМУ "Порядок реалізації державних гарантій медичного обслуговування населення за програмою медичних гарантій для первинної медичної допомоги на 2018 рік"</t>
  </si>
  <si>
    <t>http://moz.gov.ua/article/public-discussions/proekt-postanovi-kabinetu-ministriv-ukraini-%C2%ABpro-zatverdzhennja-porjadku-realizacii-derzhavnih-garantij-medichnogo-obslugovuvannja-naselennja-za-programoju-medichnih-garantij-dlja-pervinnoi-medichnoi-dopomogi-na-2018-rik%C2%BB#2</t>
  </si>
  <si>
    <t>Електронний інструмент з фінансового планування доходів та видатків надавача ПМД на 2018 рік</t>
  </si>
  <si>
    <t>Джерело (активне посилання)</t>
  </si>
  <si>
    <r>
      <t xml:space="preserve">Розрахунок оптимізованих </t>
    </r>
    <r>
      <rPr>
        <b/>
        <u/>
        <sz val="18"/>
        <rFont val="Times New Roman"/>
        <family val="1"/>
      </rPr>
      <t>ВИДАТКІВ</t>
    </r>
    <r>
      <rPr>
        <b/>
        <sz val="18"/>
        <rFont val="Times New Roman"/>
        <family val="1"/>
      </rPr>
      <t xml:space="preserve"> надавача ПМД
у 2018 році</t>
    </r>
  </si>
  <si>
    <r>
      <t xml:space="preserve">Структура ДОХОДІВ надавача ПМД у 2018 році, </t>
    </r>
    <r>
      <rPr>
        <b/>
        <i/>
        <sz val="14"/>
        <color theme="1"/>
        <rFont val="Times New Roman"/>
        <family val="1"/>
      </rPr>
      <t>% до загального підсумку</t>
    </r>
  </si>
  <si>
    <r>
      <t xml:space="preserve">Доходи 
у І кварталі 2018, </t>
    </r>
    <r>
      <rPr>
        <b/>
        <i/>
        <sz val="14"/>
        <color theme="1"/>
        <rFont val="Times New Roman"/>
        <family val="1"/>
      </rPr>
      <t>грн.</t>
    </r>
  </si>
  <si>
    <r>
      <t>Доходи
у ІІ кварталі 2018,</t>
    </r>
    <r>
      <rPr>
        <b/>
        <i/>
        <sz val="14"/>
        <color theme="1"/>
        <rFont val="Times New Roman"/>
        <family val="1"/>
      </rPr>
      <t xml:space="preserve"> грн.</t>
    </r>
  </si>
  <si>
    <r>
      <t xml:space="preserve">Доходи 
у ІІІ кварталі 2018, </t>
    </r>
    <r>
      <rPr>
        <b/>
        <i/>
        <sz val="14"/>
        <color theme="1"/>
        <rFont val="Times New Roman"/>
        <family val="1"/>
      </rPr>
      <t>грн.</t>
    </r>
  </si>
  <si>
    <r>
      <t xml:space="preserve">Доходи
у IV кварталі 2018, </t>
    </r>
    <r>
      <rPr>
        <b/>
        <i/>
        <sz val="14"/>
        <color theme="1"/>
        <rFont val="Times New Roman"/>
        <family val="1"/>
      </rPr>
      <t>грн.</t>
    </r>
  </si>
  <si>
    <r>
      <t xml:space="preserve">Всього ДОХОДІВ надавача ПМД
у 2018 році, </t>
    </r>
    <r>
      <rPr>
        <b/>
        <i/>
        <sz val="14"/>
        <color theme="1"/>
        <rFont val="Times New Roman"/>
        <family val="1"/>
      </rPr>
      <t>грн.</t>
    </r>
  </si>
  <si>
    <r>
      <t xml:space="preserve">Коригувальний коефіцієнт для гірських населених пунктів
</t>
    </r>
    <r>
      <rPr>
        <i/>
        <sz val="14"/>
        <color theme="1"/>
        <rFont val="Times New Roman"/>
        <family val="1"/>
      </rPr>
      <t>(надано статус відповідно до Закону України "Про статус гірських населених пунктів в Україні")</t>
    </r>
  </si>
  <si>
    <t>Кількість населення зеленого списку
у І-ІІ кварталі 2018, осіб</t>
  </si>
  <si>
    <r>
      <t xml:space="preserve">Віковий склад постійного населення станом на </t>
    </r>
    <r>
      <rPr>
        <b/>
        <u/>
        <sz val="14"/>
        <color theme="1"/>
        <rFont val="Times New Roman"/>
        <family val="1"/>
      </rPr>
      <t>01.01.2018</t>
    </r>
    <r>
      <rPr>
        <b/>
        <sz val="14"/>
        <color theme="1"/>
        <rFont val="Times New Roman"/>
        <family val="1"/>
      </rPr>
      <t>, яке обслуговує надавач ПМД (за даними Держстату), %</t>
    </r>
  </si>
  <si>
    <r>
      <t xml:space="preserve">Кількість </t>
    </r>
    <r>
      <rPr>
        <b/>
        <u/>
        <sz val="16"/>
        <color theme="1"/>
        <rFont val="Times New Roman"/>
        <family val="1"/>
      </rPr>
      <t>НЕГІРСЬКОГО</t>
    </r>
    <r>
      <rPr>
        <b/>
        <sz val="16"/>
        <color theme="1"/>
        <rFont val="Times New Roman"/>
        <family val="1"/>
      </rPr>
      <t xml:space="preserve"> населення зеленого списку в </t>
    </r>
    <r>
      <rPr>
        <b/>
        <u/>
        <sz val="16"/>
        <color theme="1"/>
        <rFont val="Times New Roman"/>
        <family val="1"/>
      </rPr>
      <t>ІІІ кварталі 2018 (очікувана)</t>
    </r>
    <r>
      <rPr>
        <b/>
        <sz val="16"/>
        <color theme="1"/>
        <rFont val="Times New Roman"/>
        <family val="1"/>
      </rPr>
      <t>, осіб</t>
    </r>
  </si>
  <si>
    <r>
      <t xml:space="preserve">Кількість </t>
    </r>
    <r>
      <rPr>
        <b/>
        <u/>
        <sz val="16"/>
        <color theme="1"/>
        <rFont val="Times New Roman"/>
        <family val="1"/>
      </rPr>
      <t>НЕГІРСЬКОГО</t>
    </r>
    <r>
      <rPr>
        <b/>
        <sz val="16"/>
        <color theme="1"/>
        <rFont val="Times New Roman"/>
        <family val="1"/>
      </rPr>
      <t xml:space="preserve"> населення зеленого списку в </t>
    </r>
    <r>
      <rPr>
        <b/>
        <u/>
        <sz val="16"/>
        <color theme="1"/>
        <rFont val="Times New Roman"/>
        <family val="1"/>
      </rPr>
      <t>IV кварталі 2018 (очікувана)</t>
    </r>
    <r>
      <rPr>
        <b/>
        <sz val="16"/>
        <color theme="1"/>
        <rFont val="Times New Roman"/>
        <family val="1"/>
      </rPr>
      <t>, осіб</t>
    </r>
  </si>
  <si>
    <r>
      <t xml:space="preserve">Кількість </t>
    </r>
    <r>
      <rPr>
        <b/>
        <u/>
        <sz val="16"/>
        <color theme="1"/>
        <rFont val="Times New Roman"/>
        <family val="1"/>
      </rPr>
      <t>ГІРСЬКОГО</t>
    </r>
    <r>
      <rPr>
        <b/>
        <sz val="16"/>
        <color theme="1"/>
        <rFont val="Times New Roman"/>
        <family val="1"/>
      </rPr>
      <t xml:space="preserve"> населення зеленого списку в </t>
    </r>
    <r>
      <rPr>
        <b/>
        <u/>
        <sz val="16"/>
        <color theme="1"/>
        <rFont val="Times New Roman"/>
        <family val="1"/>
      </rPr>
      <t>ІІІ кварталі 2018 (очікувана)</t>
    </r>
    <r>
      <rPr>
        <b/>
        <sz val="16"/>
        <color theme="1"/>
        <rFont val="Times New Roman"/>
        <family val="1"/>
      </rPr>
      <t>, осіб</t>
    </r>
  </si>
  <si>
    <r>
      <t xml:space="preserve">Кількість ГІРСЬКОГО населення зеленого списку в </t>
    </r>
    <r>
      <rPr>
        <b/>
        <u/>
        <sz val="16"/>
        <color theme="1"/>
        <rFont val="Times New Roman"/>
        <family val="1"/>
      </rPr>
      <t>IV кварталі 2018 (очікувана)</t>
    </r>
    <r>
      <rPr>
        <b/>
        <sz val="16"/>
        <color theme="1"/>
        <rFont val="Times New Roman"/>
        <family val="1"/>
      </rPr>
      <t>, осіб</t>
    </r>
  </si>
  <si>
    <t>ВСЬОГО ДОХОДІВ надавача ПМД
у 2018 році, грн.</t>
  </si>
  <si>
    <r>
      <rPr>
        <b/>
        <u/>
        <sz val="13"/>
        <color theme="1"/>
        <rFont val="Times New Roman"/>
        <family val="1"/>
      </rPr>
      <t>1.</t>
    </r>
    <r>
      <rPr>
        <sz val="13"/>
        <color theme="1"/>
        <rFont val="Times New Roman"/>
        <family val="1"/>
      </rPr>
      <t xml:space="preserve"> заповніть комірки з жовтою заливкою розділів І, ІІ та ІІІ</t>
    </r>
  </si>
  <si>
    <r>
      <rPr>
        <b/>
        <u/>
        <sz val="13"/>
        <color theme="1"/>
        <rFont val="Times New Roman"/>
        <family val="1"/>
      </rPr>
      <t>2</t>
    </r>
    <r>
      <rPr>
        <b/>
        <sz val="13"/>
        <color theme="1"/>
        <rFont val="Times New Roman"/>
        <family val="1"/>
      </rPr>
      <t xml:space="preserve">. </t>
    </r>
    <r>
      <rPr>
        <sz val="13"/>
        <color theme="1"/>
        <rFont val="Times New Roman"/>
        <family val="1"/>
      </rPr>
      <t>перевірте, чи  залишились комірки з жовтою заливкою у розділах І, ІІ, ІІІ (колір знімається автоматично при заповненні)
Колір не знімається тільки для "вікового складу населення"</t>
    </r>
  </si>
  <si>
    <t>Кількість НЕГІРСЬКОГО населення зеленого списку
у 2018 році, осіб</t>
  </si>
  <si>
    <t>Кількість ГІРСЬКОГО населення зеленого списку
у 2018 році, осіб</t>
  </si>
  <si>
    <r>
      <rPr>
        <u/>
        <sz val="13"/>
        <rFont val="Times New Roman"/>
        <family val="1"/>
      </rPr>
      <t>Джерело (станом на 10 квітня 2018 року):</t>
    </r>
    <r>
      <rPr>
        <sz val="13"/>
        <rFont val="Times New Roman"/>
        <family val="1"/>
      </rPr>
      <t xml:space="preserve">  проект постанови КМУ "Порядок реалізації державних гарантій медичного обслугоування населення за програмою медичних гарантій для первинної медичної допомоги на 2018 рік"</t>
    </r>
  </si>
  <si>
    <t>2. Кількість населення за червоним списком у 2018 році</t>
  </si>
  <si>
    <t>Закон України від 14.11.2018 "Про підвищення доступності та якості медичного обслуговування у сільській місцевості"</t>
  </si>
  <si>
    <t xml:space="preserve">http://zakon5.rada.gov.ua/laws/show/2206-19 </t>
  </si>
  <si>
    <t>Розпорядження Кабінету Міністрів України  від 30.11.2016 №1013 "Про схвалення Концепції реформи фінансування системи охорони здоров'я"</t>
  </si>
  <si>
    <t>Розпорядження Кабінету Міністрів України  від 15.11.2017 №821 "Про затвердження плану заходів з реалізації Концепції реформи фінансування системи охорони здоров’я на період до 2020 року"</t>
  </si>
  <si>
    <t>Постанова Кабінету Міністрів України від 27.12.2017 №1101 "Про утворення Національної служби здоров'я України"</t>
  </si>
  <si>
    <t>Наказ МОЗ України від 19.03.2018  №503 "Про затвердження Порядку вибору лікаря, який надає первинну медичну допомогу, та форми декларації про вибір лікаря, який надає первинну медичну допомогу" (набирає чинності 01.07.2018)</t>
  </si>
  <si>
    <t>Наказ МОЗ України від 19.03.2018  №504 "Про затвердження Порядку надання первинної медичної допомоги"  (набирає чинності 01.07.2018)</t>
  </si>
  <si>
    <r>
      <t>ціна за 1 м</t>
    </r>
    <r>
      <rPr>
        <vertAlign val="superscript"/>
        <sz val="13"/>
        <rFont val="Times New Roman"/>
        <family val="1"/>
      </rPr>
      <t xml:space="preserve">3 </t>
    </r>
    <r>
      <rPr>
        <sz val="13"/>
        <rFont val="Times New Roman"/>
        <family val="1"/>
      </rPr>
      <t>природного газу на початок кварталу, грн.</t>
    </r>
  </si>
  <si>
    <r>
      <t>очікуваний обсяг споживання гарячої води у відповідному кварталі, м</t>
    </r>
    <r>
      <rPr>
        <vertAlign val="superscript"/>
        <sz val="13"/>
        <rFont val="Times New Roman"/>
        <family val="1"/>
      </rPr>
      <t>3</t>
    </r>
  </si>
  <si>
    <r>
      <t>ціна за 1 м</t>
    </r>
    <r>
      <rPr>
        <vertAlign val="superscript"/>
        <sz val="13"/>
        <rFont val="Times New Roman"/>
        <family val="1"/>
      </rPr>
      <t xml:space="preserve">3 </t>
    </r>
    <r>
      <rPr>
        <sz val="13"/>
        <rFont val="Times New Roman"/>
        <family val="1"/>
      </rPr>
      <t xml:space="preserve">на початок кварталу </t>
    </r>
    <r>
      <rPr>
        <sz val="13"/>
        <color theme="1"/>
        <rFont val="Times New Roman"/>
        <family val="1"/>
      </rPr>
      <t>(водовідведення), грн.</t>
    </r>
  </si>
  <si>
    <r>
      <t>ціна за 1 м</t>
    </r>
    <r>
      <rPr>
        <vertAlign val="superscript"/>
        <sz val="13"/>
        <rFont val="Times New Roman"/>
        <family val="1"/>
      </rPr>
      <t xml:space="preserve">3 </t>
    </r>
    <r>
      <rPr>
        <sz val="13"/>
        <rFont val="Times New Roman"/>
        <family val="1"/>
      </rPr>
      <t>на початок кварталу</t>
    </r>
    <r>
      <rPr>
        <sz val="13"/>
        <color theme="1"/>
        <rFont val="Times New Roman"/>
        <family val="1"/>
      </rPr>
      <t>, грн. (гаряча вода)</t>
    </r>
  </si>
  <si>
    <r>
      <t>ціна за 1 м</t>
    </r>
    <r>
      <rPr>
        <vertAlign val="superscript"/>
        <sz val="13"/>
        <rFont val="Times New Roman"/>
        <family val="1"/>
      </rPr>
      <t xml:space="preserve">3 </t>
    </r>
    <r>
      <rPr>
        <sz val="13"/>
        <rFont val="Times New Roman"/>
        <family val="1"/>
      </rPr>
      <t>на початок кварталу</t>
    </r>
    <r>
      <rPr>
        <sz val="13"/>
        <color theme="1"/>
        <rFont val="Times New Roman"/>
        <family val="1"/>
      </rPr>
      <t>, грн. (холодна вода)</t>
    </r>
  </si>
  <si>
    <t>Всього у 2018 році, грн.</t>
  </si>
  <si>
    <t>кількість штатних посад у відповідному кварталі (одиниць), в тому числі:</t>
  </si>
  <si>
    <r>
      <t xml:space="preserve">Надходження надавача ПМД від медичного обслуговування населення </t>
    </r>
    <r>
      <rPr>
        <sz val="16"/>
        <color rgb="FF00B050"/>
        <rFont val="Times New Roman"/>
        <family val="1"/>
      </rPr>
      <t>зеленого</t>
    </r>
    <r>
      <rPr>
        <sz val="16"/>
        <color theme="1"/>
        <rFont val="Times New Roman"/>
        <family val="1"/>
      </rPr>
      <t xml:space="preserve"> </t>
    </r>
    <r>
      <rPr>
        <sz val="16"/>
        <color rgb="FF00B050"/>
        <rFont val="Times New Roman"/>
        <family val="1"/>
      </rPr>
      <t>списку</t>
    </r>
    <r>
      <rPr>
        <sz val="16"/>
        <color theme="1"/>
        <rFont val="Times New Roman"/>
        <family val="1"/>
      </rPr>
      <t xml:space="preserve"> (Розділ І вкладки "1_Доходи"), грн.</t>
    </r>
  </si>
  <si>
    <r>
      <t xml:space="preserve">Надходження надавача ПМД від медичного обслуговування населення </t>
    </r>
    <r>
      <rPr>
        <sz val="16"/>
        <color rgb="FFFF0000"/>
        <rFont val="Times New Roman"/>
        <family val="1"/>
      </rPr>
      <t>червоного</t>
    </r>
    <r>
      <rPr>
        <sz val="16"/>
        <color theme="1"/>
        <rFont val="Times New Roman"/>
        <family val="1"/>
      </rPr>
      <t xml:space="preserve"> </t>
    </r>
    <r>
      <rPr>
        <sz val="16"/>
        <color rgb="FFFF0000"/>
        <rFont val="Times New Roman"/>
        <family val="1"/>
      </rPr>
      <t>списку</t>
    </r>
    <r>
      <rPr>
        <sz val="16"/>
        <color theme="1"/>
        <rFont val="Times New Roman"/>
        <family val="1"/>
      </rPr>
      <t xml:space="preserve"> (Розділ 2 вкладки "1_Доходи"), грн.</t>
    </r>
  </si>
  <si>
    <r>
      <rPr>
        <b/>
        <sz val="16"/>
        <rFont val="Times New Roman"/>
        <family val="1"/>
      </rPr>
      <t xml:space="preserve">САЛЬДО надавача ПМД у 2018 році </t>
    </r>
    <r>
      <rPr>
        <b/>
        <sz val="16"/>
        <color theme="4"/>
        <rFont val="Times New Roman"/>
        <family val="1"/>
      </rPr>
      <t xml:space="preserve">(позитивний баланс + / </t>
    </r>
    <r>
      <rPr>
        <b/>
        <sz val="16"/>
        <color rgb="FFFF0000"/>
        <rFont val="Times New Roman"/>
        <family val="1"/>
      </rPr>
      <t>негативний баланс -</t>
    </r>
    <r>
      <rPr>
        <b/>
        <sz val="16"/>
        <color theme="4"/>
        <rFont val="Times New Roman"/>
        <family val="1"/>
      </rPr>
      <t>)</t>
    </r>
  </si>
  <si>
    <r>
      <rPr>
        <b/>
        <u/>
        <sz val="13"/>
        <rFont val="Times New Roman"/>
        <family val="1"/>
      </rPr>
      <t>2.</t>
    </r>
    <r>
      <rPr>
        <b/>
        <sz val="13"/>
        <rFont val="Times New Roman"/>
        <family val="1"/>
      </rPr>
      <t xml:space="preserve"> </t>
    </r>
    <r>
      <rPr>
        <sz val="13"/>
        <rFont val="Times New Roman"/>
        <family val="1"/>
      </rPr>
      <t>зверніть увагу, що комірки позначені світло-коричневим кольором ЗАХИЩЕНІ (їх НЕ МОЖНА змінювати)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</si>
</sst>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"/>
    <numFmt numFmtId="166" formatCode="0.0%"/>
  </numFmts>
  <fonts count="63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3"/>
      <name val="Times New Roman"/>
      <family val="1"/>
    </font>
    <font>
      <i/>
      <sz val="13"/>
      <name val="Times New Roman"/>
      <family val="1"/>
    </font>
    <font>
      <sz val="13"/>
      <color theme="1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b/>
      <u/>
      <sz val="13"/>
      <color theme="1"/>
      <name val="Times New Roman"/>
      <family val="1"/>
    </font>
    <font>
      <sz val="13"/>
      <color rgb="FFFF0000"/>
      <name val="Times New Roman"/>
      <family val="1"/>
    </font>
    <font>
      <b/>
      <u/>
      <sz val="13"/>
      <name val="Times New Roman"/>
      <family val="1"/>
    </font>
    <font>
      <b/>
      <sz val="13"/>
      <name val="Times New Roman"/>
      <family val="1"/>
    </font>
    <font>
      <b/>
      <sz val="13"/>
      <color rgb="FFFF0000"/>
      <name val="Times New Roman"/>
      <family val="1"/>
    </font>
    <font>
      <b/>
      <sz val="14"/>
      <color theme="1"/>
      <name val="Times New Roman"/>
      <family val="1"/>
    </font>
    <font>
      <b/>
      <sz val="14"/>
      <name val="Times New Roman"/>
      <family val="1"/>
    </font>
    <font>
      <u/>
      <sz val="13"/>
      <color theme="10"/>
      <name val="Times New Roman"/>
      <family val="1"/>
    </font>
    <font>
      <u/>
      <sz val="13"/>
      <color theme="1"/>
      <name val="Times New Roman"/>
      <family val="1"/>
    </font>
    <font>
      <b/>
      <sz val="16"/>
      <color theme="1"/>
      <name val="Times New Roman"/>
      <family val="1"/>
    </font>
    <font>
      <b/>
      <sz val="18"/>
      <name val="Times New Roman"/>
      <family val="1"/>
    </font>
    <font>
      <sz val="18"/>
      <name val="Times New Roman"/>
      <family val="1"/>
    </font>
    <font>
      <b/>
      <sz val="18"/>
      <color theme="1"/>
      <name val="Times New Roman"/>
      <family val="1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sz val="12"/>
      <color indexed="81"/>
      <name val="Tahoma"/>
      <family val="2"/>
    </font>
    <font>
      <b/>
      <sz val="13"/>
      <color theme="4"/>
      <name val="Times New Roman"/>
      <family val="1"/>
    </font>
    <font>
      <sz val="13"/>
      <color theme="4"/>
      <name val="Times New Roman"/>
      <family val="1"/>
    </font>
    <font>
      <b/>
      <sz val="13"/>
      <color rgb="FF0070C0"/>
      <name val="Times New Roman"/>
      <family val="1"/>
    </font>
    <font>
      <sz val="13"/>
      <color rgb="FF0070C0"/>
      <name val="Times New Roman"/>
      <family val="1"/>
    </font>
    <font>
      <i/>
      <sz val="13"/>
      <color theme="1"/>
      <name val="Times New Roman"/>
      <family val="1"/>
    </font>
    <font>
      <b/>
      <i/>
      <sz val="13"/>
      <color rgb="FF7030A0"/>
      <name val="Times New Roman"/>
      <family val="1"/>
    </font>
    <font>
      <sz val="13"/>
      <color rgb="FF00B0F0"/>
      <name val="Times New Roman"/>
      <family val="1"/>
    </font>
    <font>
      <sz val="13"/>
      <color rgb="FF292B2C"/>
      <name val="Times New Roman"/>
      <family val="1"/>
    </font>
    <font>
      <i/>
      <sz val="13"/>
      <color rgb="FF00B0F0"/>
      <name val="Times New Roman"/>
      <family val="1"/>
    </font>
    <font>
      <vertAlign val="superscript"/>
      <sz val="13"/>
      <name val="Times New Roman"/>
      <family val="1"/>
    </font>
    <font>
      <sz val="13"/>
      <color rgb="FF000000"/>
      <name val="Times New Roman"/>
      <family val="1"/>
    </font>
    <font>
      <sz val="14"/>
      <name val="Times New Roman"/>
      <family val="1"/>
    </font>
    <font>
      <b/>
      <sz val="13"/>
      <color rgb="FF00B0F0"/>
      <name val="Times New Roman"/>
      <family val="1"/>
    </font>
    <font>
      <sz val="14"/>
      <color theme="1"/>
      <name val="Times New Roman"/>
      <family val="1"/>
    </font>
    <font>
      <sz val="14"/>
      <color rgb="FF00B050"/>
      <name val="Times New Roman"/>
      <family val="1"/>
    </font>
    <font>
      <sz val="14"/>
      <color rgb="FFFF0000"/>
      <name val="Times New Roman"/>
      <family val="1"/>
    </font>
    <font>
      <b/>
      <u/>
      <sz val="18"/>
      <color rgb="FFFF0000"/>
      <name val="Times New Roman"/>
      <family val="1"/>
    </font>
    <font>
      <b/>
      <u/>
      <sz val="18"/>
      <color rgb="FF00B050"/>
      <name val="Times New Roman"/>
      <family val="1"/>
    </font>
    <font>
      <b/>
      <u/>
      <sz val="18"/>
      <color theme="1"/>
      <name val="Times New Roman"/>
      <family val="1"/>
    </font>
    <font>
      <b/>
      <i/>
      <sz val="13"/>
      <color theme="1"/>
      <name val="Times New Roman"/>
      <family val="1"/>
    </font>
    <font>
      <b/>
      <u/>
      <sz val="18"/>
      <name val="Times New Roman"/>
      <family val="1"/>
    </font>
    <font>
      <b/>
      <i/>
      <sz val="13"/>
      <name val="Times New Roman"/>
      <family val="1"/>
    </font>
    <font>
      <b/>
      <sz val="20"/>
      <color theme="1"/>
      <name val="Times New Roman"/>
      <family val="1"/>
    </font>
    <font>
      <b/>
      <u/>
      <sz val="14"/>
      <color theme="1"/>
      <name val="Times New Roman"/>
      <family val="1"/>
    </font>
    <font>
      <b/>
      <u/>
      <sz val="16"/>
      <color theme="1"/>
      <name val="Times New Roman"/>
      <family val="1"/>
    </font>
    <font>
      <u/>
      <sz val="13"/>
      <name val="Times New Roman"/>
      <family val="1"/>
    </font>
    <font>
      <sz val="16"/>
      <color theme="1"/>
      <name val="Times New Roman"/>
      <family val="1"/>
    </font>
    <font>
      <b/>
      <i/>
      <sz val="14"/>
      <color theme="1"/>
      <name val="Times New Roman"/>
      <family val="1"/>
    </font>
    <font>
      <sz val="16"/>
      <name val="Times New Roman"/>
      <family val="1"/>
    </font>
    <font>
      <i/>
      <sz val="14"/>
      <color theme="1"/>
      <name val="Times New Roman"/>
      <family val="1"/>
    </font>
    <font>
      <sz val="16"/>
      <color rgb="FF0070C0"/>
      <name val="Times New Roman"/>
      <family val="1"/>
    </font>
    <font>
      <sz val="16"/>
      <color rgb="FF00B0F0"/>
      <name val="Times New Roman"/>
      <family val="1"/>
    </font>
    <font>
      <b/>
      <sz val="12"/>
      <color indexed="81"/>
      <name val="Tahoma"/>
      <family val="2"/>
    </font>
    <font>
      <sz val="16"/>
      <color rgb="FF00B050"/>
      <name val="Times New Roman"/>
      <family val="1"/>
    </font>
    <font>
      <sz val="16"/>
      <color rgb="FFFF0000"/>
      <name val="Times New Roman"/>
      <family val="1"/>
    </font>
    <font>
      <b/>
      <sz val="16"/>
      <color theme="4"/>
      <name val="Times New Roman"/>
      <family val="1"/>
    </font>
    <font>
      <b/>
      <sz val="16"/>
      <color rgb="FFFF0000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C6472"/>
        <bgColor indexed="64"/>
      </patternFill>
    </fill>
    <fill>
      <patternFill patternType="solid">
        <fgColor rgb="FFB8FAA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AB8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/>
  </cellStyleXfs>
  <cellXfs count="880">
    <xf numFmtId="0" fontId="0" fillId="0" borderId="0" xfId="0"/>
    <xf numFmtId="0" fontId="7" fillId="0" borderId="0" xfId="0" applyFont="1"/>
    <xf numFmtId="0" fontId="8" fillId="0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7" fillId="0" borderId="0" xfId="0" applyFont="1" applyBorder="1"/>
    <xf numFmtId="0" fontId="5" fillId="0" borderId="0" xfId="0" applyFont="1" applyBorder="1" applyAlignment="1">
      <alignment horizontal="left" wrapText="1"/>
    </xf>
    <xf numFmtId="0" fontId="11" fillId="0" borderId="0" xfId="0" applyFont="1" applyAlignment="1">
      <alignment horizontal="left"/>
    </xf>
    <xf numFmtId="0" fontId="9" fillId="0" borderId="0" xfId="0" applyFont="1"/>
    <xf numFmtId="0" fontId="7" fillId="0" borderId="0" xfId="0" applyFont="1" applyFill="1"/>
    <xf numFmtId="0" fontId="15" fillId="0" borderId="0" xfId="0" applyFont="1" applyFill="1"/>
    <xf numFmtId="0" fontId="16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13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 applyProtection="1">
      <alignment horizontal="left" vertical="center" wrapText="1"/>
      <protection locked="0"/>
    </xf>
    <xf numFmtId="0" fontId="7" fillId="0" borderId="0" xfId="0" applyFont="1" applyFill="1" applyBorder="1"/>
    <xf numFmtId="3" fontId="5" fillId="0" borderId="1" xfId="0" applyNumberFormat="1" applyFont="1" applyFill="1" applyBorder="1" applyAlignment="1" applyProtection="1">
      <alignment horizontal="center" vertical="center"/>
      <protection locked="0"/>
    </xf>
    <xf numFmtId="3" fontId="5" fillId="0" borderId="1" xfId="0" applyNumberFormat="1" applyFont="1" applyBorder="1" applyAlignment="1" applyProtection="1">
      <alignment horizontal="center" vertical="center"/>
      <protection locked="0"/>
    </xf>
    <xf numFmtId="0" fontId="7" fillId="7" borderId="0" xfId="0" applyFont="1" applyFill="1"/>
    <xf numFmtId="0" fontId="13" fillId="0" borderId="47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9" fillId="0" borderId="0" xfId="0" applyFont="1" applyFill="1"/>
    <xf numFmtId="0" fontId="27" fillId="0" borderId="0" xfId="0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3" fontId="27" fillId="0" borderId="1" xfId="0" applyNumberFormat="1" applyFont="1" applyFill="1" applyBorder="1" applyAlignment="1">
      <alignment horizontal="center" vertical="center"/>
    </xf>
    <xf numFmtId="3" fontId="7" fillId="2" borderId="1" xfId="0" applyNumberFormat="1" applyFont="1" applyFill="1" applyBorder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left" vertical="center" wrapText="1" indent="2"/>
    </xf>
    <xf numFmtId="3" fontId="27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horizontal="left" vertical="center" wrapText="1"/>
    </xf>
    <xf numFmtId="0" fontId="27" fillId="0" borderId="0" xfId="0" applyFont="1" applyBorder="1" applyAlignment="1">
      <alignment horizontal="right" vertical="center" wrapText="1"/>
    </xf>
    <xf numFmtId="0" fontId="27" fillId="0" borderId="0" xfId="0" applyFont="1" applyBorder="1" applyAlignment="1">
      <alignment horizontal="left" vertical="center" wrapText="1"/>
    </xf>
    <xf numFmtId="0" fontId="27" fillId="0" borderId="0" xfId="0" applyFont="1" applyAlignment="1">
      <alignment horizontal="right" vertical="center" wrapText="1"/>
    </xf>
    <xf numFmtId="3" fontId="29" fillId="0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right" vertical="center" wrapText="1"/>
    </xf>
    <xf numFmtId="0" fontId="30" fillId="0" borderId="0" xfId="0" applyFont="1"/>
    <xf numFmtId="0" fontId="30" fillId="0" borderId="0" xfId="0" applyFont="1" applyFill="1"/>
    <xf numFmtId="0" fontId="30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right" vertical="center" wrapText="1"/>
    </xf>
    <xf numFmtId="0" fontId="13" fillId="0" borderId="9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31" fillId="0" borderId="0" xfId="0" applyFont="1" applyFill="1" applyAlignment="1">
      <alignment horizontal="left" vertical="center" wrapText="1" indent="2"/>
    </xf>
    <xf numFmtId="0" fontId="32" fillId="0" borderId="0" xfId="0" applyFont="1" applyFill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top"/>
    </xf>
    <xf numFmtId="0" fontId="28" fillId="0" borderId="30" xfId="0" applyFont="1" applyBorder="1" applyAlignment="1">
      <alignment horizontal="left" vertical="center" wrapText="1"/>
    </xf>
    <xf numFmtId="3" fontId="13" fillId="2" borderId="37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left" vertical="center" wrapText="1" indent="2"/>
    </xf>
    <xf numFmtId="3" fontId="29" fillId="0" borderId="4" xfId="0" applyNumberFormat="1" applyFont="1" applyFill="1" applyBorder="1" applyAlignment="1">
      <alignment horizontal="center" vertical="center"/>
    </xf>
    <xf numFmtId="0" fontId="29" fillId="0" borderId="34" xfId="0" applyFont="1" applyBorder="1" applyAlignment="1">
      <alignment horizontal="left" vertical="center" wrapText="1" indent="2"/>
    </xf>
    <xf numFmtId="3" fontId="29" fillId="0" borderId="8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right" vertical="center" wrapText="1"/>
    </xf>
    <xf numFmtId="0" fontId="28" fillId="0" borderId="30" xfId="0" applyFont="1" applyFill="1" applyBorder="1" applyAlignment="1">
      <alignment horizontal="left" vertical="center" wrapText="1"/>
    </xf>
    <xf numFmtId="3" fontId="28" fillId="0" borderId="37" xfId="0" applyNumberFormat="1" applyFont="1" applyFill="1" applyBorder="1" applyAlignment="1">
      <alignment horizontal="center" vertical="center"/>
    </xf>
    <xf numFmtId="0" fontId="13" fillId="9" borderId="11" xfId="0" applyFont="1" applyFill="1" applyBorder="1" applyAlignment="1">
      <alignment horizontal="left" vertical="center"/>
    </xf>
    <xf numFmtId="0" fontId="13" fillId="9" borderId="16" xfId="0" applyFont="1" applyFill="1" applyBorder="1" applyAlignment="1">
      <alignment horizontal="left" vertical="center"/>
    </xf>
    <xf numFmtId="164" fontId="5" fillId="0" borderId="0" xfId="0" applyNumberFormat="1" applyFont="1" applyFill="1" applyAlignment="1">
      <alignment horizontal="center" vertical="center"/>
    </xf>
    <xf numFmtId="164" fontId="5" fillId="0" borderId="14" xfId="0" applyNumberFormat="1" applyFont="1" applyFill="1" applyBorder="1" applyAlignment="1">
      <alignment horizontal="center" vertical="center"/>
    </xf>
    <xf numFmtId="164" fontId="5" fillId="0" borderId="8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 wrapText="1" indent="2"/>
    </xf>
    <xf numFmtId="0" fontId="13" fillId="0" borderId="0" xfId="0" applyFont="1" applyAlignment="1">
      <alignment horizontal="center" vertical="center" wrapText="1"/>
    </xf>
    <xf numFmtId="0" fontId="28" fillId="0" borderId="35" xfId="0" applyFont="1" applyBorder="1" applyAlignment="1">
      <alignment horizontal="left" vertical="center" wrapText="1"/>
    </xf>
    <xf numFmtId="3" fontId="28" fillId="0" borderId="14" xfId="0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3" fontId="29" fillId="0" borderId="4" xfId="0" applyNumberFormat="1" applyFont="1" applyBorder="1" applyAlignment="1">
      <alignment horizontal="center" vertical="center"/>
    </xf>
    <xf numFmtId="3" fontId="29" fillId="0" borderId="8" xfId="0" applyNumberFormat="1" applyFont="1" applyBorder="1" applyAlignment="1">
      <alignment horizontal="center" vertical="center"/>
    </xf>
    <xf numFmtId="0" fontId="5" fillId="0" borderId="0" xfId="0" applyFont="1" applyFill="1"/>
    <xf numFmtId="0" fontId="5" fillId="0" borderId="0" xfId="0" applyFont="1" applyFill="1" applyAlignment="1">
      <alignment vertical="center" wrapText="1"/>
    </xf>
    <xf numFmtId="0" fontId="29" fillId="0" borderId="32" xfId="0" applyFont="1" applyBorder="1" applyAlignment="1">
      <alignment horizontal="left" vertical="center" wrapText="1" indent="2"/>
    </xf>
    <xf numFmtId="3" fontId="29" fillId="0" borderId="48" xfId="0" applyNumberFormat="1" applyFont="1" applyFill="1" applyBorder="1" applyAlignment="1">
      <alignment horizontal="center" vertical="center"/>
    </xf>
    <xf numFmtId="3" fontId="13" fillId="2" borderId="14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right" vertical="center" wrapText="1"/>
    </xf>
    <xf numFmtId="0" fontId="5" fillId="0" borderId="0" xfId="0" applyFont="1" applyFill="1" applyAlignment="1">
      <alignment horizontal="left" vertical="center" wrapText="1"/>
    </xf>
    <xf numFmtId="0" fontId="13" fillId="9" borderId="12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3" fontId="7" fillId="2" borderId="4" xfId="0" applyNumberFormat="1" applyFont="1" applyFill="1" applyBorder="1" applyAlignment="1">
      <alignment horizontal="center" vertical="center"/>
    </xf>
    <xf numFmtId="3" fontId="29" fillId="0" borderId="34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right" vertical="center" wrapText="1"/>
    </xf>
    <xf numFmtId="0" fontId="7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left" vertical="center" wrapText="1" indent="2"/>
    </xf>
    <xf numFmtId="0" fontId="32" fillId="0" borderId="0" xfId="0" applyFont="1" applyFill="1" applyBorder="1" applyAlignment="1">
      <alignment horizontal="center" vertical="center"/>
    </xf>
    <xf numFmtId="0" fontId="34" fillId="0" borderId="0" xfId="0" applyFont="1" applyFill="1" applyAlignment="1">
      <alignment horizontal="left" vertical="center" wrapText="1" indent="2"/>
    </xf>
    <xf numFmtId="3" fontId="28" fillId="0" borderId="14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Fill="1" applyAlignment="1">
      <alignment horizontal="center" vertical="center"/>
    </xf>
    <xf numFmtId="3" fontId="5" fillId="2" borderId="35" xfId="0" applyNumberFormat="1" applyFont="1" applyFill="1" applyBorder="1" applyAlignment="1">
      <alignment horizontal="center" vertical="center"/>
    </xf>
    <xf numFmtId="3" fontId="5" fillId="2" borderId="14" xfId="0" applyNumberFormat="1" applyFont="1" applyFill="1" applyBorder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center"/>
    </xf>
    <xf numFmtId="3" fontId="5" fillId="2" borderId="4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right" vertical="center" wrapText="1"/>
    </xf>
    <xf numFmtId="0" fontId="5" fillId="0" borderId="9" xfId="0" applyFont="1" applyFill="1" applyBorder="1" applyAlignment="1">
      <alignment horizontal="center" vertical="center"/>
    </xf>
    <xf numFmtId="0" fontId="13" fillId="0" borderId="33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5" fillId="0" borderId="30" xfId="0" applyFont="1" applyFill="1" applyBorder="1" applyAlignment="1">
      <alignment horizontal="center" vertical="center"/>
    </xf>
    <xf numFmtId="3" fontId="5" fillId="2" borderId="30" xfId="0" applyNumberFormat="1" applyFont="1" applyFill="1" applyBorder="1" applyAlignment="1">
      <alignment horizontal="center" vertical="center"/>
    </xf>
    <xf numFmtId="3" fontId="5" fillId="2" borderId="37" xfId="0" applyNumberFormat="1" applyFont="1" applyFill="1" applyBorder="1" applyAlignment="1">
      <alignment horizontal="center" vertical="center"/>
    </xf>
    <xf numFmtId="3" fontId="29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3" fontId="29" fillId="0" borderId="34" xfId="0" applyNumberFormat="1" applyFont="1" applyFill="1" applyBorder="1" applyAlignment="1">
      <alignment horizontal="center" vertical="center" wrapText="1"/>
    </xf>
    <xf numFmtId="2" fontId="32" fillId="0" borderId="0" xfId="0" applyNumberFormat="1" applyFont="1" applyFill="1" applyBorder="1" applyAlignment="1">
      <alignment horizontal="center" vertical="center" wrapText="1"/>
    </xf>
    <xf numFmtId="3" fontId="5" fillId="0" borderId="30" xfId="0" applyNumberFormat="1" applyFont="1" applyFill="1" applyBorder="1" applyAlignment="1">
      <alignment horizontal="center" vertical="center"/>
    </xf>
    <xf numFmtId="3" fontId="5" fillId="2" borderId="48" xfId="0" applyNumberFormat="1" applyFont="1" applyFill="1" applyBorder="1" applyAlignment="1">
      <alignment horizontal="center" vertical="center"/>
    </xf>
    <xf numFmtId="3" fontId="5" fillId="2" borderId="8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 wrapText="1"/>
    </xf>
    <xf numFmtId="3" fontId="29" fillId="0" borderId="48" xfId="0" applyNumberFormat="1" applyFont="1" applyBorder="1" applyAlignment="1">
      <alignment horizontal="center" vertical="center"/>
    </xf>
    <xf numFmtId="0" fontId="36" fillId="0" borderId="0" xfId="0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29" fillId="0" borderId="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left" vertical="center" wrapText="1" indent="2"/>
    </xf>
    <xf numFmtId="0" fontId="26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left" vertical="center" wrapText="1" indent="2"/>
    </xf>
    <xf numFmtId="0" fontId="36" fillId="0" borderId="0" xfId="0" applyFont="1" applyFill="1" applyAlignment="1">
      <alignment horizontal="right" vertical="center" wrapText="1"/>
    </xf>
    <xf numFmtId="0" fontId="36" fillId="0" borderId="0" xfId="0" applyFont="1" applyFill="1" applyAlignment="1">
      <alignment horizontal="left" vertical="center" wrapText="1"/>
    </xf>
    <xf numFmtId="0" fontId="28" fillId="0" borderId="35" xfId="0" applyFont="1" applyFill="1" applyBorder="1" applyAlignment="1">
      <alignment horizontal="left" vertical="center" wrapText="1"/>
    </xf>
    <xf numFmtId="0" fontId="28" fillId="0" borderId="0" xfId="0" applyFont="1" applyFill="1" applyBorder="1"/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5" fillId="0" borderId="35" xfId="0" applyFont="1" applyFill="1" applyBorder="1" applyAlignment="1">
      <alignment horizontal="center" vertical="center"/>
    </xf>
    <xf numFmtId="3" fontId="27" fillId="0" borderId="34" xfId="0" applyNumberFormat="1" applyFont="1" applyFill="1" applyBorder="1" applyAlignment="1">
      <alignment horizontal="center" vertical="center"/>
    </xf>
    <xf numFmtId="0" fontId="26" fillId="0" borderId="13" xfId="0" applyFont="1" applyFill="1" applyBorder="1" applyAlignment="1">
      <alignment horizontal="left" vertical="center" wrapText="1" indent="2"/>
    </xf>
    <xf numFmtId="3" fontId="27" fillId="0" borderId="35" xfId="0" applyNumberFormat="1" applyFont="1" applyFill="1" applyBorder="1" applyAlignment="1">
      <alignment horizontal="center" vertical="center"/>
    </xf>
    <xf numFmtId="3" fontId="29" fillId="0" borderId="35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 wrapText="1" indent="2"/>
    </xf>
    <xf numFmtId="0" fontId="13" fillId="0" borderId="0" xfId="0" applyFont="1"/>
    <xf numFmtId="0" fontId="13" fillId="0" borderId="0" xfId="0" applyFont="1" applyFill="1"/>
    <xf numFmtId="0" fontId="13" fillId="0" borderId="35" xfId="0" applyFont="1" applyBorder="1" applyAlignment="1">
      <alignment horizontal="left" vertical="center" wrapText="1"/>
    </xf>
    <xf numFmtId="3" fontId="13" fillId="10" borderId="14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 indent="2"/>
    </xf>
    <xf numFmtId="3" fontId="5" fillId="10" borderId="4" xfId="0" applyNumberFormat="1" applyFont="1" applyFill="1" applyBorder="1" applyAlignment="1">
      <alignment horizontal="center" vertical="center"/>
    </xf>
    <xf numFmtId="0" fontId="5" fillId="0" borderId="34" xfId="0" applyFont="1" applyBorder="1" applyAlignment="1">
      <alignment horizontal="left" vertical="center" wrapText="1" indent="2"/>
    </xf>
    <xf numFmtId="3" fontId="5" fillId="10" borderId="8" xfId="0" applyNumberFormat="1" applyFont="1" applyFill="1" applyBorder="1" applyAlignment="1">
      <alignment horizontal="center" vertical="center"/>
    </xf>
    <xf numFmtId="3" fontId="5" fillId="10" borderId="37" xfId="0" applyNumberFormat="1" applyFont="1" applyFill="1" applyBorder="1" applyAlignment="1">
      <alignment horizontal="center" vertical="center"/>
    </xf>
    <xf numFmtId="3" fontId="5" fillId="10" borderId="51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35" xfId="0" applyFont="1" applyFill="1" applyBorder="1" applyAlignment="1">
      <alignment horizontal="center" vertical="center"/>
    </xf>
    <xf numFmtId="3" fontId="5" fillId="10" borderId="1" xfId="0" applyNumberFormat="1" applyFont="1" applyFill="1" applyBorder="1" applyAlignment="1">
      <alignment horizontal="center" vertical="center"/>
    </xf>
    <xf numFmtId="3" fontId="5" fillId="10" borderId="1" xfId="0" applyNumberFormat="1" applyFont="1" applyFill="1" applyBorder="1" applyAlignment="1">
      <alignment horizontal="center" vertical="center" wrapText="1"/>
    </xf>
    <xf numFmtId="3" fontId="5" fillId="10" borderId="4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 indent="2"/>
    </xf>
    <xf numFmtId="3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right" vertical="center" wrapText="1"/>
    </xf>
    <xf numFmtId="0" fontId="6" fillId="0" borderId="0" xfId="0" applyFont="1"/>
    <xf numFmtId="0" fontId="6" fillId="0" borderId="0" xfId="0" applyFont="1" applyFill="1"/>
    <xf numFmtId="0" fontId="6" fillId="0" borderId="0" xfId="0" applyFont="1" applyFill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 indent="4"/>
    </xf>
    <xf numFmtId="0" fontId="5" fillId="0" borderId="7" xfId="0" applyFont="1" applyFill="1" applyBorder="1" applyAlignment="1">
      <alignment horizontal="left" vertical="center" wrapText="1" indent="4"/>
    </xf>
    <xf numFmtId="0" fontId="15" fillId="0" borderId="11" xfId="0" applyFont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left" vertical="center" wrapText="1" indent="2"/>
    </xf>
    <xf numFmtId="0" fontId="7" fillId="0" borderId="0" xfId="0" applyFont="1" applyAlignment="1">
      <alignment horizontal="center"/>
    </xf>
    <xf numFmtId="0" fontId="7" fillId="0" borderId="59" xfId="0" applyFont="1" applyBorder="1" applyAlignment="1">
      <alignment horizontal="left" vertical="center" wrapText="1"/>
    </xf>
    <xf numFmtId="0" fontId="7" fillId="0" borderId="20" xfId="0" applyFont="1" applyBorder="1" applyAlignment="1">
      <alignment horizontal="left" vertical="center" wrapText="1"/>
    </xf>
    <xf numFmtId="0" fontId="7" fillId="0" borderId="20" xfId="0" applyFont="1" applyFill="1" applyBorder="1" applyAlignment="1">
      <alignment horizontal="left" vertical="center" wrapText="1"/>
    </xf>
    <xf numFmtId="0" fontId="11" fillId="0" borderId="61" xfId="0" applyFont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3" fontId="7" fillId="0" borderId="0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9" fillId="0" borderId="0" xfId="0" applyFont="1" applyAlignment="1">
      <alignment vertical="center" wrapText="1"/>
    </xf>
    <xf numFmtId="0" fontId="7" fillId="0" borderId="0" xfId="0" applyFont="1" applyProtection="1">
      <protection locked="0"/>
    </xf>
    <xf numFmtId="0" fontId="7" fillId="0" borderId="0" xfId="0" applyFont="1" applyFill="1" applyBorder="1" applyProtection="1">
      <protection locked="0"/>
    </xf>
    <xf numFmtId="0" fontId="7" fillId="0" borderId="0" xfId="0" applyFont="1" applyFill="1" applyProtection="1">
      <protection locked="0"/>
    </xf>
    <xf numFmtId="0" fontId="9" fillId="0" borderId="0" xfId="0" applyFont="1" applyFill="1" applyBorder="1" applyAlignment="1" applyProtection="1">
      <alignment vertical="center" wrapText="1"/>
      <protection locked="0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9" fillId="7" borderId="0" xfId="0" applyFont="1" applyFill="1" applyAlignment="1" applyProtection="1">
      <alignment horizontal="left" vertical="center"/>
      <protection locked="0"/>
    </xf>
    <xf numFmtId="0" fontId="5" fillId="0" borderId="0" xfId="0" applyFont="1" applyFill="1" applyProtection="1"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center" vertical="center" wrapText="1"/>
      <protection locked="0"/>
    </xf>
    <xf numFmtId="2" fontId="38" fillId="0" borderId="0" xfId="0" applyNumberFormat="1" applyFont="1" applyBorder="1" applyAlignment="1" applyProtection="1">
      <alignment horizontal="center" vertical="center"/>
      <protection locked="0"/>
    </xf>
    <xf numFmtId="2" fontId="32" fillId="0" borderId="0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Alignment="1" applyProtection="1">
      <alignment horizontal="left" vertical="center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9" fillId="5" borderId="19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/>
      <protection locked="0"/>
    </xf>
    <xf numFmtId="0" fontId="9" fillId="0" borderId="0" xfId="0" applyFont="1" applyFill="1" applyBorder="1" applyAlignment="1" applyProtection="1">
      <alignment horizontal="left" vertical="center" wrapText="1"/>
      <protection locked="0"/>
    </xf>
    <xf numFmtId="0" fontId="9" fillId="0" borderId="5" xfId="0" applyFont="1" applyFill="1" applyBorder="1" applyAlignment="1" applyProtection="1">
      <alignment horizontal="left" vertical="center" wrapText="1"/>
    </xf>
    <xf numFmtId="0" fontId="9" fillId="0" borderId="6" xfId="0" applyFont="1" applyFill="1" applyBorder="1" applyAlignment="1" applyProtection="1">
      <alignment horizontal="left" vertical="center" wrapText="1"/>
    </xf>
    <xf numFmtId="164" fontId="7" fillId="0" borderId="0" xfId="0" applyNumberFormat="1" applyFont="1" applyFill="1" applyBorder="1" applyAlignment="1" applyProtection="1">
      <alignment horizontal="center" vertical="center"/>
      <protection locked="0"/>
    </xf>
    <xf numFmtId="3" fontId="5" fillId="0" borderId="4" xfId="0" applyNumberFormat="1" applyFont="1" applyFill="1" applyBorder="1" applyAlignment="1" applyProtection="1">
      <alignment horizontal="center" vertical="center"/>
      <protection locked="0"/>
    </xf>
    <xf numFmtId="3" fontId="5" fillId="0" borderId="8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left" vertical="center" wrapText="1" indent="2"/>
      <protection locked="0"/>
    </xf>
    <xf numFmtId="2" fontId="7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left" vertical="center" wrapText="1" indent="2"/>
    </xf>
    <xf numFmtId="164" fontId="7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Border="1" applyProtection="1">
      <protection locked="0"/>
    </xf>
    <xf numFmtId="0" fontId="7" fillId="0" borderId="0" xfId="0" applyFont="1" applyFill="1" applyBorder="1" applyAlignment="1" applyProtection="1">
      <alignment vertical="center" wrapText="1"/>
      <protection locked="0"/>
    </xf>
    <xf numFmtId="0" fontId="39" fillId="0" borderId="3" xfId="0" applyFont="1" applyBorder="1" applyAlignment="1" applyProtection="1">
      <alignment horizontal="left" vertical="center" wrapText="1"/>
      <protection locked="0"/>
    </xf>
    <xf numFmtId="0" fontId="15" fillId="0" borderId="13" xfId="0" applyFont="1" applyFill="1" applyBorder="1" applyAlignment="1" applyProtection="1">
      <alignment horizontal="center" vertical="center"/>
      <protection locked="0"/>
    </xf>
    <xf numFmtId="0" fontId="15" fillId="0" borderId="35" xfId="0" applyFont="1" applyFill="1" applyBorder="1" applyAlignment="1" applyProtection="1">
      <alignment horizontal="center" vertical="center" wrapText="1"/>
      <protection locked="0"/>
    </xf>
    <xf numFmtId="0" fontId="15" fillId="12" borderId="35" xfId="0" applyFont="1" applyFill="1" applyBorder="1" applyAlignment="1" applyProtection="1">
      <alignment horizontal="center" vertical="center" wrapText="1"/>
      <protection locked="0"/>
    </xf>
    <xf numFmtId="0" fontId="15" fillId="0" borderId="14" xfId="0" applyFont="1" applyFill="1" applyBorder="1" applyAlignment="1" applyProtection="1">
      <alignment horizontal="center" vertical="center" wrapText="1"/>
      <protection locked="0"/>
    </xf>
    <xf numFmtId="3" fontId="37" fillId="0" borderId="1" xfId="0" applyNumberFormat="1" applyFont="1" applyFill="1" applyBorder="1" applyAlignment="1" applyProtection="1">
      <alignment horizontal="center" vertical="center"/>
      <protection locked="0"/>
    </xf>
    <xf numFmtId="3" fontId="16" fillId="12" borderId="1" xfId="0" applyNumberFormat="1" applyFont="1" applyFill="1" applyBorder="1" applyAlignment="1" applyProtection="1">
      <alignment horizontal="center" vertical="center"/>
      <protection locked="0"/>
    </xf>
    <xf numFmtId="3" fontId="37" fillId="0" borderId="1" xfId="0" applyNumberFormat="1" applyFont="1" applyBorder="1" applyAlignment="1" applyProtection="1">
      <alignment horizontal="center" vertical="center"/>
      <protection locked="0"/>
    </xf>
    <xf numFmtId="1" fontId="37" fillId="0" borderId="1" xfId="0" applyNumberFormat="1" applyFont="1" applyBorder="1" applyAlignment="1" applyProtection="1">
      <alignment horizontal="center" vertical="center"/>
      <protection locked="0"/>
    </xf>
    <xf numFmtId="0" fontId="15" fillId="12" borderId="7" xfId="0" applyFont="1" applyFill="1" applyBorder="1" applyAlignment="1" applyProtection="1">
      <alignment horizontal="center" vertical="center" wrapText="1"/>
      <protection locked="0"/>
    </xf>
    <xf numFmtId="3" fontId="16" fillId="12" borderId="34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45" fillId="0" borderId="0" xfId="0" applyFont="1" applyFill="1"/>
    <xf numFmtId="0" fontId="45" fillId="0" borderId="0" xfId="0" applyFont="1"/>
    <xf numFmtId="0" fontId="9" fillId="0" borderId="0" xfId="0" applyFont="1" applyAlignment="1">
      <alignment horizontal="left"/>
    </xf>
    <xf numFmtId="0" fontId="45" fillId="0" borderId="0" xfId="0" applyFont="1" applyAlignment="1">
      <alignment horizontal="left"/>
    </xf>
    <xf numFmtId="3" fontId="9" fillId="0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4" xfId="0" applyNumberFormat="1" applyFont="1" applyFill="1" applyBorder="1" applyAlignment="1" applyProtection="1">
      <alignment horizontal="center" vertical="center"/>
      <protection locked="0"/>
    </xf>
    <xf numFmtId="3" fontId="7" fillId="0" borderId="8" xfId="0" applyNumberFormat="1" applyFont="1" applyFill="1" applyBorder="1" applyAlignment="1" applyProtection="1">
      <alignment horizontal="center" vertical="center"/>
      <protection locked="0"/>
    </xf>
    <xf numFmtId="164" fontId="37" fillId="0" borderId="4" xfId="0" applyNumberFormat="1" applyFont="1" applyFill="1" applyBorder="1" applyAlignment="1" applyProtection="1">
      <alignment horizontal="center" vertical="center"/>
      <protection locked="0"/>
    </xf>
    <xf numFmtId="164" fontId="16" fillId="0" borderId="8" xfId="0" applyNumberFormat="1" applyFont="1" applyFill="1" applyBorder="1" applyAlignment="1" applyProtection="1">
      <alignment horizontal="center" vertical="center"/>
      <protection locked="0"/>
    </xf>
    <xf numFmtId="3" fontId="29" fillId="0" borderId="37" xfId="0" applyNumberFormat="1" applyFont="1" applyBorder="1" applyAlignment="1">
      <alignment horizontal="center" vertical="center"/>
    </xf>
    <xf numFmtId="3" fontId="29" fillId="0" borderId="58" xfId="0" applyNumberFormat="1" applyFont="1" applyBorder="1" applyAlignment="1">
      <alignment horizontal="center" vertical="center"/>
    </xf>
    <xf numFmtId="0" fontId="29" fillId="0" borderId="1" xfId="0" applyFont="1" applyFill="1" applyBorder="1" applyAlignment="1">
      <alignment horizontal="left" vertical="center" wrapText="1" indent="2"/>
    </xf>
    <xf numFmtId="0" fontId="29" fillId="0" borderId="34" xfId="0" applyFont="1" applyFill="1" applyBorder="1" applyAlignment="1">
      <alignment horizontal="left" vertical="center" wrapText="1" indent="2"/>
    </xf>
    <xf numFmtId="3" fontId="29" fillId="0" borderId="38" xfId="0" applyNumberFormat="1" applyFont="1" applyFill="1" applyBorder="1" applyAlignment="1">
      <alignment horizontal="center" vertical="center"/>
    </xf>
    <xf numFmtId="3" fontId="29" fillId="0" borderId="41" xfId="0" applyNumberFormat="1" applyFont="1" applyFill="1" applyBorder="1" applyAlignment="1">
      <alignment horizontal="center" vertical="center"/>
    </xf>
    <xf numFmtId="3" fontId="27" fillId="0" borderId="64" xfId="0" applyNumberFormat="1" applyFont="1" applyFill="1" applyBorder="1" applyAlignment="1">
      <alignment horizontal="center" vertical="center" wrapText="1"/>
    </xf>
    <xf numFmtId="3" fontId="27" fillId="0" borderId="42" xfId="0" applyNumberFormat="1" applyFont="1" applyFill="1" applyBorder="1" applyAlignment="1">
      <alignment horizontal="center" vertical="center" wrapText="1"/>
    </xf>
    <xf numFmtId="3" fontId="27" fillId="0" borderId="4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vertical="center" wrapText="1"/>
    </xf>
    <xf numFmtId="3" fontId="7" fillId="2" borderId="15" xfId="0" applyNumberFormat="1" applyFont="1" applyFill="1" applyBorder="1" applyAlignment="1">
      <alignment horizontal="center" vertical="center"/>
    </xf>
    <xf numFmtId="3" fontId="29" fillId="0" borderId="64" xfId="0" applyNumberFormat="1" applyFont="1" applyFill="1" applyBorder="1" applyAlignment="1">
      <alignment horizontal="center" vertical="center" wrapText="1"/>
    </xf>
    <xf numFmtId="3" fontId="29" fillId="0" borderId="42" xfId="0" applyNumberFormat="1" applyFont="1" applyFill="1" applyBorder="1" applyAlignment="1">
      <alignment horizontal="center" vertical="center" wrapText="1"/>
    </xf>
    <xf numFmtId="3" fontId="29" fillId="0" borderId="43" xfId="0" applyNumberFormat="1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left" vertical="center" wrapText="1" indent="2"/>
    </xf>
    <xf numFmtId="3" fontId="7" fillId="2" borderId="34" xfId="0" applyNumberFormat="1" applyFont="1" applyFill="1" applyBorder="1" applyAlignment="1">
      <alignment horizontal="center" vertical="center"/>
    </xf>
    <xf numFmtId="3" fontId="5" fillId="2" borderId="34" xfId="0" applyNumberFormat="1" applyFont="1" applyFill="1" applyBorder="1" applyAlignment="1">
      <alignment horizontal="center" vertical="center" wrapText="1"/>
    </xf>
    <xf numFmtId="3" fontId="5" fillId="2" borderId="39" xfId="0" applyNumberFormat="1" applyFont="1" applyFill="1" applyBorder="1" applyAlignment="1">
      <alignment horizontal="center" vertical="center" wrapText="1"/>
    </xf>
    <xf numFmtId="3" fontId="7" fillId="2" borderId="40" xfId="0" applyNumberFormat="1" applyFont="1" applyFill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3" fontId="27" fillId="0" borderId="64" xfId="0" applyNumberFormat="1" applyFont="1" applyFill="1" applyBorder="1" applyAlignment="1">
      <alignment horizontal="center" vertical="center"/>
    </xf>
    <xf numFmtId="3" fontId="27" fillId="0" borderId="42" xfId="0" applyNumberFormat="1" applyFont="1" applyFill="1" applyBorder="1" applyAlignment="1">
      <alignment horizontal="center" vertical="center"/>
    </xf>
    <xf numFmtId="3" fontId="27" fillId="0" borderId="43" xfId="0" applyNumberFormat="1" applyFont="1" applyFill="1" applyBorder="1" applyAlignment="1">
      <alignment horizontal="center" vertical="center"/>
    </xf>
    <xf numFmtId="3" fontId="7" fillId="2" borderId="2" xfId="0" applyNumberFormat="1" applyFont="1" applyFill="1" applyBorder="1" applyAlignment="1">
      <alignment horizontal="center" vertical="center"/>
    </xf>
    <xf numFmtId="3" fontId="7" fillId="2" borderId="39" xfId="0" applyNumberFormat="1" applyFont="1" applyFill="1" applyBorder="1" applyAlignment="1">
      <alignment horizontal="center" vertical="center"/>
    </xf>
    <xf numFmtId="3" fontId="7" fillId="2" borderId="35" xfId="0" applyNumberFormat="1" applyFont="1" applyFill="1" applyBorder="1" applyAlignment="1">
      <alignment horizontal="center" vertical="center"/>
    </xf>
    <xf numFmtId="3" fontId="5" fillId="2" borderId="35" xfId="0" applyNumberFormat="1" applyFont="1" applyFill="1" applyBorder="1" applyAlignment="1">
      <alignment horizontal="center" vertical="center" wrapText="1"/>
    </xf>
    <xf numFmtId="3" fontId="5" fillId="2" borderId="38" xfId="0" applyNumberFormat="1" applyFont="1" applyFill="1" applyBorder="1" applyAlignment="1">
      <alignment horizontal="center" vertical="center" wrapText="1"/>
    </xf>
    <xf numFmtId="3" fontId="7" fillId="2" borderId="41" xfId="0" applyNumberFormat="1" applyFont="1" applyFill="1" applyBorder="1" applyAlignment="1">
      <alignment horizontal="center" vertical="center"/>
    </xf>
    <xf numFmtId="3" fontId="7" fillId="2" borderId="38" xfId="0" applyNumberFormat="1" applyFont="1" applyFill="1" applyBorder="1" applyAlignment="1">
      <alignment horizontal="center" vertical="center"/>
    </xf>
    <xf numFmtId="3" fontId="29" fillId="0" borderId="64" xfId="0" applyNumberFormat="1" applyFont="1" applyFill="1" applyBorder="1" applyAlignment="1">
      <alignment horizontal="center" vertical="center"/>
    </xf>
    <xf numFmtId="3" fontId="29" fillId="0" borderId="42" xfId="0" applyNumberFormat="1" applyFont="1" applyFill="1" applyBorder="1" applyAlignment="1">
      <alignment horizontal="center" vertical="center"/>
    </xf>
    <xf numFmtId="3" fontId="29" fillId="0" borderId="43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3" fontId="9" fillId="0" borderId="9" xfId="0" applyNumberFormat="1" applyFont="1" applyFill="1" applyBorder="1" applyAlignment="1">
      <alignment horizontal="center" vertical="center"/>
    </xf>
    <xf numFmtId="3" fontId="9" fillId="0" borderId="33" xfId="0" applyNumberFormat="1" applyFont="1" applyFill="1" applyBorder="1" applyAlignment="1">
      <alignment horizontal="center" vertical="center"/>
    </xf>
    <xf numFmtId="3" fontId="9" fillId="0" borderId="10" xfId="0" applyNumberFormat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center" vertical="center" wrapText="1"/>
    </xf>
    <xf numFmtId="0" fontId="13" fillId="0" borderId="47" xfId="0" applyFont="1" applyFill="1" applyBorder="1" applyAlignment="1">
      <alignment horizontal="left" vertical="center" wrapText="1" indent="2"/>
    </xf>
    <xf numFmtId="0" fontId="29" fillId="0" borderId="13" xfId="0" applyFont="1" applyFill="1" applyBorder="1" applyAlignment="1">
      <alignment horizontal="left" vertical="center" wrapText="1" indent="4"/>
    </xf>
    <xf numFmtId="0" fontId="29" fillId="0" borderId="3" xfId="0" applyFont="1" applyFill="1" applyBorder="1" applyAlignment="1">
      <alignment horizontal="left" vertical="center" wrapText="1" indent="4"/>
    </xf>
    <xf numFmtId="0" fontId="29" fillId="0" borderId="7" xfId="0" applyFont="1" applyFill="1" applyBorder="1" applyAlignment="1">
      <alignment horizontal="left" vertical="center" wrapText="1" indent="4"/>
    </xf>
    <xf numFmtId="0" fontId="27" fillId="0" borderId="13" xfId="0" applyFont="1" applyFill="1" applyBorder="1" applyAlignment="1">
      <alignment horizontal="left" vertical="center" wrapText="1" indent="4"/>
    </xf>
    <xf numFmtId="0" fontId="27" fillId="0" borderId="3" xfId="0" applyFont="1" applyFill="1" applyBorder="1" applyAlignment="1">
      <alignment horizontal="left" vertical="center" wrapText="1" indent="4"/>
    </xf>
    <xf numFmtId="0" fontId="27" fillId="0" borderId="7" xfId="0" applyFont="1" applyFill="1" applyBorder="1" applyAlignment="1">
      <alignment horizontal="left" vertical="center" wrapText="1" indent="4"/>
    </xf>
    <xf numFmtId="165" fontId="37" fillId="0" borderId="1" xfId="0" applyNumberFormat="1" applyFont="1" applyFill="1" applyBorder="1" applyAlignment="1" applyProtection="1">
      <alignment horizontal="center" vertical="center"/>
      <protection locked="0"/>
    </xf>
    <xf numFmtId="165" fontId="16" fillId="0" borderId="34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Alignment="1">
      <alignment horizontal="center"/>
    </xf>
    <xf numFmtId="0" fontId="47" fillId="0" borderId="0" xfId="0" applyFont="1" applyFill="1"/>
    <xf numFmtId="0" fontId="47" fillId="0" borderId="0" xfId="0" applyFont="1"/>
    <xf numFmtId="0" fontId="13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5" fillId="0" borderId="0" xfId="0" applyFont="1" applyFill="1" applyBorder="1" applyAlignment="1" applyProtection="1">
      <alignment horizontal="left" vertical="center" wrapText="1"/>
      <protection locked="0"/>
    </xf>
    <xf numFmtId="0" fontId="13" fillId="7" borderId="0" xfId="0" applyFont="1" applyFill="1" applyAlignment="1" applyProtection="1">
      <alignment horizontal="left" vertical="center"/>
      <protection locked="0"/>
    </xf>
    <xf numFmtId="0" fontId="13" fillId="0" borderId="0" xfId="0" applyFont="1" applyFill="1" applyAlignment="1" applyProtection="1">
      <alignment horizontal="left" vertical="center"/>
      <protection locked="0"/>
    </xf>
    <xf numFmtId="0" fontId="5" fillId="0" borderId="0" xfId="0" applyFont="1" applyFill="1" applyBorder="1"/>
    <xf numFmtId="0" fontId="5" fillId="7" borderId="0" xfId="0" applyFont="1" applyFill="1"/>
    <xf numFmtId="3" fontId="13" fillId="10" borderId="14" xfId="0" applyNumberFormat="1" applyFont="1" applyFill="1" applyBorder="1" applyAlignment="1" applyProtection="1">
      <alignment horizontal="center" vertical="center"/>
      <protection locked="0"/>
    </xf>
    <xf numFmtId="3" fontId="5" fillId="10" borderId="4" xfId="0" applyNumberFormat="1" applyFont="1" applyFill="1" applyBorder="1" applyAlignment="1" applyProtection="1">
      <alignment horizontal="center" vertical="center"/>
      <protection locked="0"/>
    </xf>
    <xf numFmtId="3" fontId="5" fillId="10" borderId="8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 vertical="center" wrapText="1"/>
    </xf>
    <xf numFmtId="0" fontId="47" fillId="0" borderId="0" xfId="0" applyFont="1" applyFill="1" applyAlignment="1">
      <alignment horizontal="left" vertical="center" wrapText="1" indent="2"/>
    </xf>
    <xf numFmtId="0" fontId="5" fillId="0" borderId="0" xfId="0" applyFont="1" applyFill="1" applyBorder="1" applyAlignment="1">
      <alignment horizontal="center" vertical="top"/>
    </xf>
    <xf numFmtId="0" fontId="13" fillId="0" borderId="30" xfId="0" applyFont="1" applyBorder="1" applyAlignment="1">
      <alignment horizontal="left" vertical="center" wrapText="1"/>
    </xf>
    <xf numFmtId="3" fontId="13" fillId="10" borderId="37" xfId="0" applyNumberFormat="1" applyFont="1" applyFill="1" applyBorder="1" applyAlignment="1">
      <alignment horizontal="center" vertical="center"/>
    </xf>
    <xf numFmtId="0" fontId="13" fillId="0" borderId="30" xfId="0" applyFont="1" applyFill="1" applyBorder="1" applyAlignment="1">
      <alignment horizontal="left" vertical="center" wrapText="1"/>
    </xf>
    <xf numFmtId="164" fontId="5" fillId="10" borderId="14" xfId="0" applyNumberFormat="1" applyFont="1" applyFill="1" applyBorder="1" applyAlignment="1">
      <alignment horizontal="center" vertical="center"/>
    </xf>
    <xf numFmtId="164" fontId="5" fillId="10" borderId="8" xfId="0" applyNumberFormat="1" applyFont="1" applyFill="1" applyBorder="1" applyAlignment="1">
      <alignment horizontal="center" vertical="center"/>
    </xf>
    <xf numFmtId="0" fontId="5" fillId="0" borderId="32" xfId="0" applyFont="1" applyBorder="1" applyAlignment="1">
      <alignment horizontal="left" vertical="center" wrapText="1" indent="2"/>
    </xf>
    <xf numFmtId="0" fontId="5" fillId="10" borderId="35" xfId="0" applyFont="1" applyFill="1" applyBorder="1" applyAlignment="1">
      <alignment horizontal="center" vertical="center"/>
    </xf>
    <xf numFmtId="3" fontId="5" fillId="10" borderId="35" xfId="0" applyNumberFormat="1" applyFont="1" applyFill="1" applyBorder="1" applyAlignment="1">
      <alignment horizontal="center" vertical="center"/>
    </xf>
    <xf numFmtId="3" fontId="5" fillId="10" borderId="34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 indent="2"/>
    </xf>
    <xf numFmtId="0" fontId="5" fillId="0" borderId="0" xfId="0" applyFont="1" applyBorder="1"/>
    <xf numFmtId="0" fontId="5" fillId="10" borderId="30" xfId="0" applyFont="1" applyFill="1" applyBorder="1" applyAlignment="1">
      <alignment horizontal="center" vertical="center"/>
    </xf>
    <xf numFmtId="3" fontId="5" fillId="10" borderId="30" xfId="0" applyNumberFormat="1" applyFont="1" applyFill="1" applyBorder="1" applyAlignment="1">
      <alignment horizontal="center" vertical="center"/>
    </xf>
    <xf numFmtId="3" fontId="5" fillId="10" borderId="34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Fill="1" applyBorder="1" applyAlignment="1">
      <alignment horizontal="center" vertical="center" wrapText="1"/>
    </xf>
    <xf numFmtId="3" fontId="5" fillId="2" borderId="4" xfId="0" applyNumberFormat="1" applyFont="1" applyFill="1" applyBorder="1" applyAlignment="1">
      <alignment horizontal="center" vertical="center" wrapText="1"/>
    </xf>
    <xf numFmtId="3" fontId="5" fillId="2" borderId="8" xfId="0" applyNumberFormat="1" applyFont="1" applyFill="1" applyBorder="1" applyAlignment="1">
      <alignment horizontal="center" vertical="center" wrapText="1"/>
    </xf>
    <xf numFmtId="3" fontId="5" fillId="10" borderId="48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 wrapText="1" indent="2"/>
    </xf>
    <xf numFmtId="0" fontId="13" fillId="0" borderId="35" xfId="0" applyFont="1" applyFill="1" applyBorder="1" applyAlignment="1">
      <alignment horizontal="left" vertical="center" wrapText="1"/>
    </xf>
    <xf numFmtId="0" fontId="13" fillId="0" borderId="0" xfId="0" applyFont="1" applyFill="1" applyBorder="1"/>
    <xf numFmtId="0" fontId="5" fillId="0" borderId="0" xfId="0" applyFont="1" applyAlignment="1">
      <alignment horizontal="left" vertical="center" wrapText="1"/>
    </xf>
    <xf numFmtId="0" fontId="16" fillId="0" borderId="13" xfId="0" applyFont="1" applyFill="1" applyBorder="1" applyAlignment="1" applyProtection="1">
      <alignment horizontal="center" vertical="center"/>
      <protection locked="0"/>
    </xf>
    <xf numFmtId="0" fontId="16" fillId="0" borderId="35" xfId="0" applyFont="1" applyFill="1" applyBorder="1" applyAlignment="1" applyProtection="1">
      <alignment horizontal="center" vertical="center" wrapText="1"/>
      <protection locked="0"/>
    </xf>
    <xf numFmtId="0" fontId="16" fillId="0" borderId="14" xfId="0" applyFont="1" applyFill="1" applyBorder="1" applyAlignment="1" applyProtection="1">
      <alignment horizontal="center" vertical="center" wrapText="1"/>
      <protection locked="0"/>
    </xf>
    <xf numFmtId="0" fontId="37" fillId="0" borderId="3" xfId="0" applyFont="1" applyBorder="1" applyAlignment="1" applyProtection="1">
      <alignment horizontal="left" vertical="center" wrapText="1"/>
      <protection locked="0"/>
    </xf>
    <xf numFmtId="3" fontId="37" fillId="10" borderId="1" xfId="0" applyNumberFormat="1" applyFont="1" applyFill="1" applyBorder="1" applyAlignment="1" applyProtection="1">
      <alignment horizontal="center" vertical="center"/>
      <protection locked="0"/>
    </xf>
    <xf numFmtId="3" fontId="16" fillId="10" borderId="1" xfId="0" applyNumberFormat="1" applyFont="1" applyFill="1" applyBorder="1" applyAlignment="1" applyProtection="1">
      <alignment horizontal="center" vertical="center"/>
      <protection locked="0"/>
    </xf>
    <xf numFmtId="164" fontId="37" fillId="10" borderId="4" xfId="0" applyNumberFormat="1" applyFont="1" applyFill="1" applyBorder="1" applyAlignment="1" applyProtection="1">
      <alignment horizontal="center" vertical="center"/>
      <protection locked="0"/>
    </xf>
    <xf numFmtId="0" fontId="16" fillId="0" borderId="7" xfId="0" applyFont="1" applyBorder="1" applyAlignment="1" applyProtection="1">
      <alignment horizontal="center" vertical="center" wrapText="1"/>
      <protection locked="0"/>
    </xf>
    <xf numFmtId="3" fontId="16" fillId="10" borderId="34" xfId="0" applyNumberFormat="1" applyFont="1" applyFill="1" applyBorder="1" applyAlignment="1" applyProtection="1">
      <alignment horizontal="center" vertical="center"/>
      <protection locked="0"/>
    </xf>
    <xf numFmtId="164" fontId="37" fillId="10" borderId="8" xfId="0" applyNumberFormat="1" applyFont="1" applyFill="1" applyBorder="1" applyAlignment="1" applyProtection="1">
      <alignment horizontal="center" vertical="center"/>
      <protection locked="0"/>
    </xf>
    <xf numFmtId="0" fontId="5" fillId="0" borderId="13" xfId="0" applyFont="1" applyBorder="1" applyAlignment="1">
      <alignment horizontal="left" vertical="center" wrapText="1" indent="2"/>
    </xf>
    <xf numFmtId="0" fontId="5" fillId="0" borderId="7" xfId="0" applyFont="1" applyFill="1" applyBorder="1" applyAlignment="1">
      <alignment horizontal="left" vertical="center" wrapText="1" indent="2"/>
    </xf>
    <xf numFmtId="0" fontId="29" fillId="0" borderId="7" xfId="0" applyFont="1" applyFill="1" applyBorder="1" applyAlignment="1">
      <alignment horizontal="left" vertical="center" wrapText="1" indent="2"/>
    </xf>
    <xf numFmtId="0" fontId="5" fillId="0" borderId="36" xfId="0" applyFont="1" applyFill="1" applyBorder="1" applyAlignment="1">
      <alignment horizontal="left" vertical="center" wrapText="1" indent="2"/>
    </xf>
    <xf numFmtId="0" fontId="9" fillId="0" borderId="0" xfId="0" applyFont="1" applyFill="1" applyAlignment="1">
      <alignment horizontal="left" vertical="center"/>
    </xf>
    <xf numFmtId="3" fontId="5" fillId="0" borderId="33" xfId="0" applyNumberFormat="1" applyFont="1" applyFill="1" applyBorder="1" applyAlignment="1" applyProtection="1">
      <alignment horizontal="center" vertical="center"/>
      <protection locked="0"/>
    </xf>
    <xf numFmtId="3" fontId="5" fillId="11" borderId="33" xfId="0" applyNumberFormat="1" applyFont="1" applyFill="1" applyBorder="1" applyAlignment="1" applyProtection="1">
      <alignment horizontal="center" vertical="center"/>
      <protection locked="0"/>
    </xf>
    <xf numFmtId="164" fontId="5" fillId="0" borderId="33" xfId="0" applyNumberFormat="1" applyFont="1" applyFill="1" applyBorder="1" applyAlignment="1" applyProtection="1">
      <alignment horizontal="center" vertical="center"/>
      <protection locked="0"/>
    </xf>
    <xf numFmtId="164" fontId="5" fillId="11" borderId="10" xfId="0" applyNumberFormat="1" applyFont="1" applyFill="1" applyBorder="1" applyAlignment="1" applyProtection="1">
      <alignment horizontal="center" vertical="center"/>
      <protection locked="0"/>
    </xf>
    <xf numFmtId="3" fontId="5" fillId="0" borderId="30" xfId="0" applyNumberFormat="1" applyFont="1" applyFill="1" applyBorder="1" applyAlignment="1" applyProtection="1">
      <alignment horizontal="center" vertical="center"/>
      <protection locked="0"/>
    </xf>
    <xf numFmtId="3" fontId="5" fillId="11" borderId="30" xfId="0" applyNumberFormat="1" applyFont="1" applyFill="1" applyBorder="1" applyAlignment="1" applyProtection="1">
      <alignment horizontal="center" vertical="center"/>
      <protection locked="0"/>
    </xf>
    <xf numFmtId="164" fontId="5" fillId="0" borderId="30" xfId="0" applyNumberFormat="1" applyFont="1" applyFill="1" applyBorder="1" applyAlignment="1" applyProtection="1">
      <alignment horizontal="center" vertical="center"/>
      <protection locked="0"/>
    </xf>
    <xf numFmtId="164" fontId="5" fillId="11" borderId="37" xfId="0" applyNumberFormat="1" applyFont="1" applyFill="1" applyBorder="1" applyAlignment="1" applyProtection="1">
      <alignment horizontal="center" vertical="center"/>
      <protection locked="0"/>
    </xf>
    <xf numFmtId="3" fontId="5" fillId="11" borderId="1" xfId="0" applyNumberFormat="1" applyFont="1" applyFill="1" applyBorder="1" applyAlignment="1" applyProtection="1">
      <alignment horizontal="center" vertical="center"/>
      <protection locked="0"/>
    </xf>
    <xf numFmtId="164" fontId="5" fillId="0" borderId="1" xfId="0" applyNumberFormat="1" applyFont="1" applyFill="1" applyBorder="1" applyAlignment="1" applyProtection="1">
      <alignment horizontal="center" vertical="center"/>
      <protection locked="0"/>
    </xf>
    <xf numFmtId="164" fontId="5" fillId="11" borderId="4" xfId="0" applyNumberFormat="1" applyFont="1" applyFill="1" applyBorder="1" applyAlignment="1" applyProtection="1">
      <alignment horizontal="center" vertical="center"/>
      <protection locked="0"/>
    </xf>
    <xf numFmtId="3" fontId="5" fillId="0" borderId="32" xfId="0" applyNumberFormat="1" applyFont="1" applyFill="1" applyBorder="1" applyAlignment="1" applyProtection="1">
      <alignment horizontal="center" vertical="center"/>
      <protection locked="0"/>
    </xf>
    <xf numFmtId="3" fontId="5" fillId="11" borderId="32" xfId="0" applyNumberFormat="1" applyFont="1" applyFill="1" applyBorder="1" applyAlignment="1" applyProtection="1">
      <alignment horizontal="center" vertical="center"/>
      <protection locked="0"/>
    </xf>
    <xf numFmtId="164" fontId="5" fillId="0" borderId="32" xfId="0" applyNumberFormat="1" applyFont="1" applyFill="1" applyBorder="1" applyAlignment="1" applyProtection="1">
      <alignment horizontal="center" vertical="center"/>
      <protection locked="0"/>
    </xf>
    <xf numFmtId="164" fontId="5" fillId="11" borderId="48" xfId="0" applyNumberFormat="1" applyFont="1" applyFill="1" applyBorder="1" applyAlignment="1" applyProtection="1">
      <alignment horizontal="center" vertical="center"/>
      <protection locked="0"/>
    </xf>
    <xf numFmtId="3" fontId="7" fillId="0" borderId="0" xfId="0" applyNumberFormat="1" applyFont="1" applyAlignment="1">
      <alignment horizontal="center" vertical="center"/>
    </xf>
    <xf numFmtId="3" fontId="7" fillId="0" borderId="0" xfId="0" applyNumberFormat="1" applyFont="1" applyFill="1" applyAlignment="1">
      <alignment horizontal="center" vertical="center"/>
    </xf>
    <xf numFmtId="0" fontId="15" fillId="0" borderId="7" xfId="0" applyFont="1" applyFill="1" applyBorder="1" applyAlignment="1" applyProtection="1">
      <alignment horizontal="center" vertical="center" wrapText="1"/>
      <protection locked="0"/>
    </xf>
    <xf numFmtId="0" fontId="16" fillId="0" borderId="34" xfId="0" applyFont="1" applyFill="1" applyBorder="1" applyAlignment="1" applyProtection="1">
      <alignment horizontal="center" vertical="center" wrapText="1"/>
      <protection locked="0"/>
    </xf>
    <xf numFmtId="0" fontId="16" fillId="11" borderId="34" xfId="0" applyFont="1" applyFill="1" applyBorder="1" applyAlignment="1" applyProtection="1">
      <alignment horizontal="center" vertical="center" wrapText="1"/>
      <protection locked="0"/>
    </xf>
    <xf numFmtId="0" fontId="16" fillId="11" borderId="8" xfId="0" applyFont="1" applyFill="1" applyBorder="1" applyAlignment="1" applyProtection="1">
      <alignment horizontal="center" vertical="center" wrapText="1"/>
      <protection locked="0"/>
    </xf>
    <xf numFmtId="0" fontId="5" fillId="0" borderId="32" xfId="0" applyFont="1" applyBorder="1" applyAlignment="1">
      <alignment horizontal="center" vertical="center" wrapText="1"/>
    </xf>
    <xf numFmtId="3" fontId="5" fillId="2" borderId="34" xfId="0" applyNumberFormat="1" applyFont="1" applyFill="1" applyBorder="1" applyAlignment="1">
      <alignment horizontal="center" vertical="center"/>
    </xf>
    <xf numFmtId="3" fontId="5" fillId="10" borderId="2" xfId="0" applyNumberFormat="1" applyFont="1" applyFill="1" applyBorder="1" applyAlignment="1">
      <alignment horizontal="center" vertical="center"/>
    </xf>
    <xf numFmtId="3" fontId="5" fillId="2" borderId="2" xfId="0" applyNumberFormat="1" applyFont="1" applyFill="1" applyBorder="1" applyAlignment="1">
      <alignment horizontal="center" vertical="center"/>
    </xf>
    <xf numFmtId="3" fontId="5" fillId="2" borderId="39" xfId="0" applyNumberFormat="1" applyFont="1" applyFill="1" applyBorder="1" applyAlignment="1">
      <alignment horizontal="center" vertical="center"/>
    </xf>
    <xf numFmtId="3" fontId="5" fillId="10" borderId="15" xfId="0" applyNumberFormat="1" applyFont="1" applyFill="1" applyBorder="1" applyAlignment="1">
      <alignment horizontal="center" vertical="center"/>
    </xf>
    <xf numFmtId="3" fontId="5" fillId="2" borderId="15" xfId="0" applyNumberFormat="1" applyFont="1" applyFill="1" applyBorder="1" applyAlignment="1">
      <alignment horizontal="center" vertical="center"/>
    </xf>
    <xf numFmtId="3" fontId="5" fillId="2" borderId="40" xfId="0" applyNumberFormat="1" applyFont="1" applyFill="1" applyBorder="1" applyAlignment="1">
      <alignment horizontal="center" vertical="center"/>
    </xf>
    <xf numFmtId="3" fontId="5" fillId="10" borderId="64" xfId="0" applyNumberFormat="1" applyFont="1" applyFill="1" applyBorder="1" applyAlignment="1">
      <alignment horizontal="center" vertical="center"/>
    </xf>
    <xf numFmtId="3" fontId="5" fillId="10" borderId="42" xfId="0" applyNumberFormat="1" applyFont="1" applyFill="1" applyBorder="1" applyAlignment="1">
      <alignment horizontal="center" vertical="center"/>
    </xf>
    <xf numFmtId="3" fontId="5" fillId="10" borderId="42" xfId="0" applyNumberFormat="1" applyFont="1" applyFill="1" applyBorder="1" applyAlignment="1">
      <alignment horizontal="center" vertical="center" wrapText="1"/>
    </xf>
    <xf numFmtId="3" fontId="5" fillId="10" borderId="43" xfId="0" applyNumberFormat="1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left" vertical="center" wrapText="1" indent="4"/>
    </xf>
    <xf numFmtId="3" fontId="5" fillId="10" borderId="38" xfId="0" applyNumberFormat="1" applyFont="1" applyFill="1" applyBorder="1" applyAlignment="1">
      <alignment horizontal="center" vertical="center"/>
    </xf>
    <xf numFmtId="3" fontId="5" fillId="10" borderId="41" xfId="0" applyNumberFormat="1" applyFont="1" applyFill="1" applyBorder="1" applyAlignment="1">
      <alignment horizontal="center" vertical="center"/>
    </xf>
    <xf numFmtId="0" fontId="13" fillId="0" borderId="52" xfId="0" applyFont="1" applyFill="1" applyBorder="1" applyAlignment="1">
      <alignment horizontal="left" vertical="center" wrapText="1" indent="2"/>
    </xf>
    <xf numFmtId="3" fontId="5" fillId="2" borderId="42" xfId="0" applyNumberFormat="1" applyFont="1" applyFill="1" applyBorder="1" applyAlignment="1">
      <alignment horizontal="center" vertical="center"/>
    </xf>
    <xf numFmtId="3" fontId="5" fillId="2" borderId="43" xfId="0" applyNumberFormat="1" applyFont="1" applyFill="1" applyBorder="1" applyAlignment="1">
      <alignment horizontal="center" vertical="center"/>
    </xf>
    <xf numFmtId="3" fontId="5" fillId="10" borderId="64" xfId="0" applyNumberFormat="1" applyFont="1" applyFill="1" applyBorder="1" applyAlignment="1">
      <alignment horizontal="center" vertical="center" wrapText="1"/>
    </xf>
    <xf numFmtId="3" fontId="5" fillId="10" borderId="40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 applyProtection="1">
      <alignment horizontal="left" vertical="center" wrapText="1"/>
    </xf>
    <xf numFmtId="0" fontId="9" fillId="0" borderId="6" xfId="0" applyFont="1" applyFill="1" applyBorder="1" applyAlignment="1" applyProtection="1">
      <alignment horizontal="left" vertical="center" wrapText="1"/>
    </xf>
    <xf numFmtId="0" fontId="9" fillId="0" borderId="0" xfId="0" applyFont="1" applyFill="1" applyBorder="1" applyAlignment="1" applyProtection="1">
      <alignment horizontal="left" vertical="center" wrapText="1"/>
    </xf>
    <xf numFmtId="1" fontId="5" fillId="0" borderId="0" xfId="0" applyNumberFormat="1" applyFont="1" applyFill="1" applyBorder="1" applyAlignment="1" applyProtection="1">
      <alignment horizontal="center" vertical="center" wrapText="1"/>
      <protection locked="0"/>
    </xf>
    <xf numFmtId="3" fontId="29" fillId="0" borderId="0" xfId="0" applyNumberFormat="1" applyFont="1" applyFill="1" applyBorder="1" applyAlignment="1" applyProtection="1">
      <alignment horizontal="center" vertical="center"/>
      <protection locked="0"/>
    </xf>
    <xf numFmtId="3" fontId="29" fillId="0" borderId="0" xfId="0" applyNumberFormat="1" applyFont="1" applyFill="1" applyBorder="1" applyAlignment="1" applyProtection="1">
      <alignment horizontal="center" vertical="center" wrapText="1"/>
      <protection locked="0"/>
    </xf>
    <xf numFmtId="165" fontId="29" fillId="0" borderId="0" xfId="0" applyNumberFormat="1" applyFont="1" applyFill="1" applyBorder="1" applyAlignment="1" applyProtection="1">
      <alignment horizontal="center" vertical="center"/>
      <protection locked="0"/>
    </xf>
    <xf numFmtId="3" fontId="5" fillId="0" borderId="0" xfId="0" applyNumberFormat="1" applyFont="1" applyFill="1" applyBorder="1" applyAlignment="1" applyProtection="1">
      <alignment horizontal="center" vertical="center"/>
      <protection locked="0"/>
    </xf>
    <xf numFmtId="166" fontId="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34" xfId="0" applyFont="1" applyFill="1" applyBorder="1" applyAlignment="1" applyProtection="1">
      <alignment horizontal="center" vertical="center" wrapText="1"/>
      <protection locked="0"/>
    </xf>
    <xf numFmtId="0" fontId="15" fillId="0" borderId="39" xfId="0" applyFont="1" applyFill="1" applyBorder="1" applyAlignment="1" applyProtection="1">
      <alignment horizontal="center" vertical="center" wrapText="1"/>
      <protection locked="0"/>
    </xf>
    <xf numFmtId="0" fontId="15" fillId="0" borderId="8" xfId="0" applyFont="1" applyFill="1" applyBorder="1" applyAlignment="1" applyProtection="1">
      <alignment horizontal="center" vertical="center" wrapText="1"/>
      <protection locked="0"/>
    </xf>
    <xf numFmtId="0" fontId="15" fillId="0" borderId="49" xfId="0" applyFont="1" applyFill="1" applyBorder="1" applyAlignment="1" applyProtection="1">
      <alignment horizontal="center" vertical="center" wrapText="1"/>
      <protection locked="0"/>
    </xf>
    <xf numFmtId="0" fontId="15" fillId="0" borderId="22" xfId="0" applyFont="1" applyFill="1" applyBorder="1" applyAlignment="1" applyProtection="1">
      <alignment horizontal="center" vertical="center" wrapText="1"/>
      <protection locked="0"/>
    </xf>
    <xf numFmtId="0" fontId="15" fillId="0" borderId="32" xfId="0" applyFont="1" applyFill="1" applyBorder="1" applyAlignment="1" applyProtection="1">
      <alignment horizontal="center" vertical="center" wrapText="1"/>
      <protection locked="0"/>
    </xf>
    <xf numFmtId="0" fontId="15" fillId="0" borderId="48" xfId="0" applyFont="1" applyFill="1" applyBorder="1" applyAlignment="1" applyProtection="1">
      <alignment horizontal="center" vertical="center" wrapText="1"/>
      <protection locked="0"/>
    </xf>
    <xf numFmtId="3" fontId="27" fillId="0" borderId="45" xfId="0" applyNumberFormat="1" applyFont="1" applyFill="1" applyBorder="1" applyAlignment="1">
      <alignment horizontal="center" vertical="center"/>
    </xf>
    <xf numFmtId="0" fontId="5" fillId="0" borderId="35" xfId="0" applyFont="1" applyFill="1" applyBorder="1" applyAlignment="1">
      <alignment horizontal="center" vertical="center"/>
    </xf>
    <xf numFmtId="0" fontId="19" fillId="5" borderId="17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left" vertical="center"/>
      <protection locked="0"/>
    </xf>
    <xf numFmtId="0" fontId="5" fillId="0" borderId="0" xfId="0" applyFont="1" applyFill="1" applyBorder="1" applyProtection="1"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3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5" borderId="64" xfId="0" applyFont="1" applyFill="1" applyBorder="1" applyAlignment="1" applyProtection="1">
      <alignment vertical="center"/>
      <protection locked="0"/>
    </xf>
    <xf numFmtId="0" fontId="7" fillId="0" borderId="42" xfId="0" applyFont="1" applyBorder="1" applyAlignment="1" applyProtection="1">
      <protection locked="0"/>
    </xf>
    <xf numFmtId="0" fontId="9" fillId="5" borderId="56" xfId="0" applyFont="1" applyFill="1" applyBorder="1" applyAlignment="1" applyProtection="1">
      <alignment vertical="center"/>
      <protection locked="0"/>
    </xf>
    <xf numFmtId="0" fontId="7" fillId="0" borderId="6" xfId="0" applyFont="1" applyBorder="1" applyAlignment="1" applyProtection="1">
      <protection locked="0"/>
    </xf>
    <xf numFmtId="0" fontId="7" fillId="0" borderId="42" xfId="0" applyFont="1" applyBorder="1" applyAlignment="1" applyProtection="1">
      <alignment horizontal="center"/>
      <protection locked="0"/>
    </xf>
    <xf numFmtId="0" fontId="9" fillId="5" borderId="71" xfId="0" applyFont="1" applyFill="1" applyBorder="1" applyAlignment="1" applyProtection="1">
      <alignment horizontal="center" vertical="center"/>
      <protection locked="0"/>
    </xf>
    <xf numFmtId="0" fontId="9" fillId="5" borderId="64" xfId="0" applyFont="1" applyFill="1" applyBorder="1" applyAlignment="1" applyProtection="1">
      <alignment horizontal="center" vertical="center"/>
      <protection locked="0"/>
    </xf>
    <xf numFmtId="0" fontId="9" fillId="4" borderId="17" xfId="0" applyFont="1" applyFill="1" applyBorder="1" applyAlignment="1" applyProtection="1">
      <alignment vertical="center" wrapText="1"/>
      <protection locked="0"/>
    </xf>
    <xf numFmtId="0" fontId="9" fillId="4" borderId="18" xfId="0" applyFont="1" applyFill="1" applyBorder="1" applyAlignment="1" applyProtection="1">
      <alignment vertical="center" wrapText="1"/>
      <protection locked="0"/>
    </xf>
    <xf numFmtId="0" fontId="9" fillId="4" borderId="19" xfId="0" applyFont="1" applyFill="1" applyBorder="1" applyAlignment="1" applyProtection="1">
      <alignment vertical="center" wrapText="1"/>
      <protection locked="0"/>
    </xf>
    <xf numFmtId="0" fontId="5" fillId="0" borderId="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3" fontId="27" fillId="0" borderId="45" xfId="0" applyNumberFormat="1" applyFont="1" applyFill="1" applyBorder="1" applyAlignment="1">
      <alignment vertical="center"/>
    </xf>
    <xf numFmtId="3" fontId="27" fillId="0" borderId="46" xfId="0" applyNumberFormat="1" applyFont="1" applyFill="1" applyBorder="1" applyAlignment="1">
      <alignment vertical="center"/>
    </xf>
    <xf numFmtId="3" fontId="29" fillId="0" borderId="14" xfId="0" applyNumberFormat="1" applyFont="1" applyFill="1" applyBorder="1" applyAlignment="1">
      <alignment horizontal="center" vertical="center"/>
    </xf>
    <xf numFmtId="3" fontId="29" fillId="0" borderId="13" xfId="0" applyNumberFormat="1" applyFont="1" applyFill="1" applyBorder="1" applyAlignment="1">
      <alignment horizontal="center" vertical="center"/>
    </xf>
    <xf numFmtId="3" fontId="29" fillId="0" borderId="3" xfId="0" applyNumberFormat="1" applyFont="1" applyFill="1" applyBorder="1" applyAlignment="1">
      <alignment horizontal="center" vertical="center"/>
    </xf>
    <xf numFmtId="3" fontId="29" fillId="0" borderId="7" xfId="0" applyNumberFormat="1" applyFont="1" applyFill="1" applyBorder="1" applyAlignment="1">
      <alignment horizontal="center" vertical="center"/>
    </xf>
    <xf numFmtId="3" fontId="29" fillId="0" borderId="0" xfId="0" applyNumberFormat="1" applyFont="1" applyFill="1" applyBorder="1" applyAlignment="1">
      <alignment horizontal="center" vertical="center" wrapText="1"/>
    </xf>
    <xf numFmtId="3" fontId="29" fillId="0" borderId="0" xfId="0" applyNumberFormat="1" applyFont="1" applyFill="1" applyBorder="1" applyAlignment="1">
      <alignment horizontal="center" vertical="center"/>
    </xf>
    <xf numFmtId="0" fontId="5" fillId="0" borderId="47" xfId="0" applyFont="1" applyFill="1" applyBorder="1" applyAlignment="1">
      <alignment horizontal="center" vertical="center"/>
    </xf>
    <xf numFmtId="0" fontId="13" fillId="0" borderId="45" xfId="0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horizontal="center" vertical="center"/>
    </xf>
    <xf numFmtId="0" fontId="29" fillId="0" borderId="53" xfId="0" applyFont="1" applyFill="1" applyBorder="1" applyAlignment="1">
      <alignment horizontal="left" vertical="center" wrapText="1" indent="2"/>
    </xf>
    <xf numFmtId="3" fontId="29" fillId="0" borderId="54" xfId="0" applyNumberFormat="1" applyFont="1" applyFill="1" applyBorder="1" applyAlignment="1">
      <alignment horizontal="center" vertical="center" wrapText="1"/>
    </xf>
    <xf numFmtId="3" fontId="29" fillId="0" borderId="54" xfId="0" applyNumberFormat="1" applyFont="1" applyFill="1" applyBorder="1" applyAlignment="1">
      <alignment horizontal="center" vertical="center"/>
    </xf>
    <xf numFmtId="3" fontId="29" fillId="0" borderId="51" xfId="0" applyNumberFormat="1" applyFont="1" applyFill="1" applyBorder="1" applyAlignment="1">
      <alignment horizontal="center" vertical="center"/>
    </xf>
    <xf numFmtId="3" fontId="27" fillId="0" borderId="70" xfId="0" applyNumberFormat="1" applyFont="1" applyFill="1" applyBorder="1" applyAlignment="1">
      <alignment vertical="center"/>
    </xf>
    <xf numFmtId="0" fontId="7" fillId="0" borderId="1" xfId="0" applyFont="1" applyBorder="1"/>
    <xf numFmtId="0" fontId="7" fillId="13" borderId="0" xfId="0" applyFont="1" applyFill="1"/>
    <xf numFmtId="0" fontId="11" fillId="0" borderId="20" xfId="0" applyFont="1" applyBorder="1" applyAlignment="1">
      <alignment horizontal="left"/>
    </xf>
    <xf numFmtId="0" fontId="7" fillId="0" borderId="21" xfId="0" applyFont="1" applyBorder="1"/>
    <xf numFmtId="0" fontId="7" fillId="0" borderId="21" xfId="0" applyFont="1" applyBorder="1" applyAlignment="1">
      <alignment horizontal="left" vertical="center" wrapText="1"/>
    </xf>
    <xf numFmtId="0" fontId="5" fillId="0" borderId="20" xfId="0" applyFont="1" applyBorder="1" applyAlignment="1">
      <alignment horizontal="left" wrapText="1"/>
    </xf>
    <xf numFmtId="0" fontId="5" fillId="0" borderId="21" xfId="0" applyFont="1" applyBorder="1" applyAlignment="1">
      <alignment horizontal="left" wrapText="1"/>
    </xf>
    <xf numFmtId="0" fontId="5" fillId="0" borderId="20" xfId="0" applyFont="1" applyBorder="1" applyAlignment="1">
      <alignment horizontal="left" vertical="center" wrapText="1"/>
    </xf>
    <xf numFmtId="0" fontId="5" fillId="0" borderId="21" xfId="0" applyFont="1" applyBorder="1" applyAlignment="1">
      <alignment horizontal="left" vertical="center" wrapText="1"/>
    </xf>
    <xf numFmtId="0" fontId="16" fillId="0" borderId="11" xfId="0" applyFont="1" applyFill="1" applyBorder="1" applyAlignment="1">
      <alignment horizontal="center" vertical="center"/>
    </xf>
    <xf numFmtId="0" fontId="17" fillId="0" borderId="59" xfId="1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17" fillId="0" borderId="20" xfId="1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/>
    </xf>
    <xf numFmtId="0" fontId="17" fillId="0" borderId="61" xfId="1" applyFont="1" applyBorder="1" applyAlignment="1">
      <alignment horizontal="center" vertical="center"/>
    </xf>
    <xf numFmtId="0" fontId="11" fillId="0" borderId="20" xfId="0" applyFont="1" applyBorder="1"/>
    <xf numFmtId="3" fontId="54" fillId="0" borderId="1" xfId="0" applyNumberFormat="1" applyFont="1" applyFill="1" applyBorder="1" applyAlignment="1" applyProtection="1">
      <alignment horizontal="center" vertical="center"/>
      <protection locked="0"/>
    </xf>
    <xf numFmtId="3" fontId="8" fillId="12" borderId="1" xfId="0" applyNumberFormat="1" applyFont="1" applyFill="1" applyBorder="1" applyAlignment="1" applyProtection="1">
      <alignment horizontal="center" vertical="center"/>
      <protection locked="0"/>
    </xf>
    <xf numFmtId="3" fontId="54" fillId="0" borderId="1" xfId="0" applyNumberFormat="1" applyFont="1" applyBorder="1" applyAlignment="1" applyProtection="1">
      <alignment horizontal="center" vertical="center"/>
      <protection locked="0"/>
    </xf>
    <xf numFmtId="1" fontId="54" fillId="0" borderId="1" xfId="0" applyNumberFormat="1" applyFont="1" applyBorder="1" applyAlignment="1" applyProtection="1">
      <alignment horizontal="center" vertical="center"/>
      <protection locked="0"/>
    </xf>
    <xf numFmtId="3" fontId="8" fillId="12" borderId="34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vertical="center" wrapText="1"/>
      <protection locked="0"/>
    </xf>
    <xf numFmtId="0" fontId="15" fillId="0" borderId="7" xfId="0" applyFont="1" applyFill="1" applyBorder="1" applyAlignment="1" applyProtection="1">
      <alignment horizontal="left" vertical="center" wrapText="1"/>
    </xf>
    <xf numFmtId="0" fontId="8" fillId="0" borderId="3" xfId="0" applyFont="1" applyFill="1" applyBorder="1" applyAlignment="1" applyProtection="1">
      <alignment horizontal="left" vertical="center" wrapText="1"/>
      <protection locked="0"/>
    </xf>
    <xf numFmtId="166" fontId="8" fillId="0" borderId="4" xfId="0" applyNumberFormat="1" applyFont="1" applyFill="1" applyBorder="1" applyAlignment="1" applyProtection="1">
      <alignment horizontal="center" vertical="center" wrapText="1"/>
      <protection locked="0"/>
    </xf>
    <xf numFmtId="1" fontId="54" fillId="0" borderId="15" xfId="0" applyNumberFormat="1" applyFont="1" applyFill="1" applyBorder="1" applyAlignment="1" applyProtection="1">
      <alignment horizontal="center" vertical="center" wrapText="1"/>
      <protection locked="0"/>
    </xf>
    <xf numFmtId="1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3" fontId="5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4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6" fillId="0" borderId="2" xfId="0" applyNumberFormat="1" applyFont="1" applyFill="1" applyBorder="1" applyAlignment="1" applyProtection="1">
      <alignment horizontal="center" vertical="center" wrapText="1"/>
      <protection locked="0"/>
    </xf>
    <xf numFmtId="3" fontId="56" fillId="0" borderId="42" xfId="0" applyNumberFormat="1" applyFont="1" applyFill="1" applyBorder="1" applyAlignment="1" applyProtection="1">
      <alignment horizontal="center" vertical="center" wrapText="1"/>
      <protection locked="0"/>
    </xf>
    <xf numFmtId="3" fontId="56" fillId="0" borderId="0" xfId="0" applyNumberFormat="1" applyFont="1" applyFill="1" applyBorder="1" applyAlignment="1" applyProtection="1">
      <alignment horizontal="center" vertical="center" wrapText="1"/>
      <protection locked="0"/>
    </xf>
    <xf numFmtId="3" fontId="56" fillId="0" borderId="1" xfId="0" applyNumberFormat="1" applyFont="1" applyBorder="1" applyAlignment="1" applyProtection="1">
      <alignment horizontal="center" vertical="center"/>
      <protection locked="0"/>
    </xf>
    <xf numFmtId="3" fontId="56" fillId="0" borderId="4" xfId="0" applyNumberFormat="1" applyFont="1" applyBorder="1" applyAlignment="1" applyProtection="1">
      <alignment horizontal="center" vertical="center"/>
      <protection locked="0"/>
    </xf>
    <xf numFmtId="165" fontId="56" fillId="0" borderId="6" xfId="0" applyNumberFormat="1" applyFont="1" applyBorder="1" applyAlignment="1" applyProtection="1">
      <alignment horizontal="center" vertical="center"/>
      <protection locked="0"/>
    </xf>
    <xf numFmtId="0" fontId="54" fillId="0" borderId="3" xfId="0" applyFont="1" applyFill="1" applyBorder="1" applyAlignment="1" applyProtection="1">
      <alignment horizontal="left" vertical="center" wrapText="1"/>
      <protection locked="0"/>
    </xf>
    <xf numFmtId="10" fontId="54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19" fillId="0" borderId="42" xfId="0" applyNumberFormat="1" applyFont="1" applyFill="1" applyBorder="1" applyAlignment="1" applyProtection="1">
      <alignment horizontal="center" vertical="center" wrapText="1"/>
      <protection locked="0"/>
    </xf>
    <xf numFmtId="3" fontId="19" fillId="0" borderId="0" xfId="0" applyNumberFormat="1" applyFont="1" applyFill="1" applyBorder="1" applyAlignment="1" applyProtection="1">
      <alignment horizontal="center" vertical="center" wrapText="1"/>
      <protection locked="0"/>
    </xf>
    <xf numFmtId="165" fontId="57" fillId="0" borderId="6" xfId="0" applyNumberFormat="1" applyFont="1" applyFill="1" applyBorder="1" applyAlignment="1" applyProtection="1">
      <alignment vertical="center"/>
      <protection locked="0"/>
    </xf>
    <xf numFmtId="0" fontId="52" fillId="0" borderId="3" xfId="0" applyFont="1" applyFill="1" applyBorder="1" applyAlignment="1" applyProtection="1">
      <alignment horizontal="left" vertical="center" wrapText="1" indent="2"/>
      <protection locked="0"/>
    </xf>
    <xf numFmtId="166" fontId="54" fillId="2" borderId="4" xfId="0" applyNumberFormat="1" applyFont="1" applyFill="1" applyBorder="1" applyAlignment="1" applyProtection="1">
      <alignment horizontal="center" vertical="center" wrapText="1"/>
      <protection locked="0"/>
    </xf>
    <xf numFmtId="3" fontId="56" fillId="0" borderId="3" xfId="0" applyNumberFormat="1" applyFont="1" applyFill="1" applyBorder="1" applyAlignment="1" applyProtection="1">
      <alignment horizontal="center" vertical="center"/>
      <protection locked="0"/>
    </xf>
    <xf numFmtId="3" fontId="56" fillId="0" borderId="1" xfId="0" applyNumberFormat="1" applyFont="1" applyFill="1" applyBorder="1" applyAlignment="1" applyProtection="1">
      <alignment horizontal="center" vertical="center"/>
      <protection locked="0"/>
    </xf>
    <xf numFmtId="165" fontId="56" fillId="0" borderId="6" xfId="0" applyNumberFormat="1" applyFont="1" applyFill="1" applyBorder="1" applyAlignment="1" applyProtection="1">
      <alignment horizontal="center" vertical="center"/>
      <protection locked="0"/>
    </xf>
    <xf numFmtId="0" fontId="54" fillId="0" borderId="7" xfId="0" applyFont="1" applyFill="1" applyBorder="1" applyAlignment="1" applyProtection="1">
      <alignment horizontal="left" vertical="center" wrapText="1" indent="2"/>
      <protection locked="0"/>
    </xf>
    <xf numFmtId="166" fontId="54" fillId="2" borderId="8" xfId="0" applyNumberFormat="1" applyFont="1" applyFill="1" applyBorder="1" applyAlignment="1" applyProtection="1">
      <alignment horizontal="center" vertical="center" wrapText="1"/>
      <protection locked="0"/>
    </xf>
    <xf numFmtId="1" fontId="54" fillId="0" borderId="40" xfId="0" applyNumberFormat="1" applyFont="1" applyFill="1" applyBorder="1" applyAlignment="1" applyProtection="1">
      <alignment horizontal="center" vertical="center" wrapText="1"/>
      <protection locked="0"/>
    </xf>
    <xf numFmtId="1" fontId="54" fillId="0" borderId="39" xfId="0" applyNumberFormat="1" applyFont="1" applyFill="1" applyBorder="1" applyAlignment="1" applyProtection="1">
      <alignment horizontal="center" vertical="center" wrapText="1"/>
      <protection locked="0"/>
    </xf>
    <xf numFmtId="3" fontId="56" fillId="0" borderId="7" xfId="0" applyNumberFormat="1" applyFont="1" applyFill="1" applyBorder="1" applyAlignment="1" applyProtection="1">
      <alignment horizontal="center" vertical="center"/>
      <protection locked="0"/>
    </xf>
    <xf numFmtId="3" fontId="56" fillId="0" borderId="34" xfId="0" applyNumberFormat="1" applyFont="1" applyFill="1" applyBorder="1" applyAlignment="1" applyProtection="1">
      <alignment horizontal="center" vertical="center"/>
      <protection locked="0"/>
    </xf>
    <xf numFmtId="3" fontId="56" fillId="0" borderId="39" xfId="0" applyNumberFormat="1" applyFont="1" applyFill="1" applyBorder="1" applyAlignment="1" applyProtection="1">
      <alignment horizontal="center" vertical="center" wrapText="1"/>
      <protection locked="0"/>
    </xf>
    <xf numFmtId="3" fontId="56" fillId="0" borderId="43" xfId="0" applyNumberFormat="1" applyFont="1" applyFill="1" applyBorder="1" applyAlignment="1" applyProtection="1">
      <alignment horizontal="center" vertical="center" wrapText="1"/>
      <protection locked="0"/>
    </xf>
    <xf numFmtId="3" fontId="54" fillId="0" borderId="34" xfId="0" applyNumberFormat="1" applyFont="1" applyBorder="1" applyAlignment="1" applyProtection="1">
      <alignment horizontal="center" vertical="center"/>
      <protection locked="0"/>
    </xf>
    <xf numFmtId="3" fontId="56" fillId="0" borderId="34" xfId="0" applyNumberFormat="1" applyFont="1" applyBorder="1" applyAlignment="1" applyProtection="1">
      <alignment horizontal="center" vertical="center"/>
      <protection locked="0"/>
    </xf>
    <xf numFmtId="3" fontId="56" fillId="0" borderId="8" xfId="0" applyNumberFormat="1" applyFont="1" applyBorder="1" applyAlignment="1" applyProtection="1">
      <alignment horizontal="center" vertical="center"/>
      <protection locked="0"/>
    </xf>
    <xf numFmtId="165" fontId="56" fillId="0" borderId="57" xfId="0" applyNumberFormat="1" applyFont="1" applyFill="1" applyBorder="1" applyAlignment="1" applyProtection="1">
      <alignment horizontal="center" vertical="center"/>
      <protection locked="0"/>
    </xf>
    <xf numFmtId="165" fontId="56" fillId="0" borderId="42" xfId="0" applyNumberFormat="1" applyFont="1" applyBorder="1" applyAlignment="1" applyProtection="1">
      <alignment horizontal="center" vertical="center"/>
      <protection locked="0"/>
    </xf>
    <xf numFmtId="165" fontId="57" fillId="0" borderId="42" xfId="0" applyNumberFormat="1" applyFont="1" applyFill="1" applyBorder="1" applyAlignment="1" applyProtection="1">
      <alignment vertical="center"/>
      <protection locked="0"/>
    </xf>
    <xf numFmtId="165" fontId="56" fillId="0" borderId="42" xfId="0" applyNumberFormat="1" applyFont="1" applyFill="1" applyBorder="1" applyAlignment="1" applyProtection="1">
      <alignment horizontal="center" vertical="center"/>
      <protection locked="0"/>
    </xf>
    <xf numFmtId="165" fontId="56" fillId="0" borderId="43" xfId="0" applyNumberFormat="1" applyFont="1" applyFill="1" applyBorder="1" applyAlignment="1" applyProtection="1">
      <alignment horizontal="center" vertical="center"/>
      <protection locked="0"/>
    </xf>
    <xf numFmtId="3" fontId="52" fillId="0" borderId="54" xfId="0" applyNumberFormat="1" applyFont="1" applyBorder="1" applyAlignment="1" applyProtection="1">
      <alignment horizontal="center" vertical="center"/>
      <protection locked="0"/>
    </xf>
    <xf numFmtId="3" fontId="56" fillId="0" borderId="54" xfId="0" applyNumberFormat="1" applyFont="1" applyFill="1" applyBorder="1" applyAlignment="1" applyProtection="1">
      <alignment horizontal="center" vertical="center" wrapText="1"/>
      <protection locked="0"/>
    </xf>
    <xf numFmtId="3" fontId="56" fillId="0" borderId="53" xfId="0" applyNumberFormat="1" applyFont="1" applyBorder="1" applyAlignment="1" applyProtection="1">
      <alignment horizontal="center" vertical="center"/>
      <protection locked="0"/>
    </xf>
    <xf numFmtId="3" fontId="56" fillId="0" borderId="54" xfId="0" applyNumberFormat="1" applyFont="1" applyBorder="1" applyAlignment="1" applyProtection="1">
      <alignment horizontal="center" vertical="center"/>
      <protection locked="0"/>
    </xf>
    <xf numFmtId="3" fontId="56" fillId="0" borderId="72" xfId="0" applyNumberFormat="1" applyFont="1" applyBorder="1" applyAlignment="1" applyProtection="1">
      <alignment horizontal="center" vertical="center"/>
      <protection locked="0"/>
    </xf>
    <xf numFmtId="3" fontId="56" fillId="0" borderId="34" xfId="0" applyNumberFormat="1" applyFont="1" applyFill="1" applyBorder="1" applyAlignment="1" applyProtection="1">
      <alignment horizontal="center" vertical="center" wrapText="1"/>
      <protection locked="0"/>
    </xf>
    <xf numFmtId="3" fontId="5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3" xfId="0" applyFont="1" applyBorder="1" applyAlignment="1" applyProtection="1">
      <alignment horizontal="center" vertical="center"/>
      <protection locked="0"/>
    </xf>
    <xf numFmtId="0" fontId="15" fillId="0" borderId="7" xfId="0" applyFont="1" applyBorder="1" applyAlignment="1" applyProtection="1">
      <alignment horizontal="left" vertical="center" wrapText="1"/>
      <protection locked="0"/>
    </xf>
    <xf numFmtId="0" fontId="52" fillId="0" borderId="36" xfId="0" applyFont="1" applyFill="1" applyBorder="1" applyAlignment="1" applyProtection="1">
      <alignment vertical="center" wrapText="1"/>
    </xf>
    <xf numFmtId="0" fontId="52" fillId="0" borderId="3" xfId="0" applyFont="1" applyFill="1" applyBorder="1" applyAlignment="1" applyProtection="1">
      <alignment horizontal="left" vertical="center" wrapText="1" indent="2"/>
    </xf>
    <xf numFmtId="0" fontId="54" fillId="0" borderId="7" xfId="0" applyFont="1" applyFill="1" applyBorder="1" applyAlignment="1" applyProtection="1">
      <alignment horizontal="left" vertical="center" wrapText="1" indent="2"/>
    </xf>
    <xf numFmtId="0" fontId="7" fillId="0" borderId="20" xfId="0" applyFont="1" applyBorder="1" applyAlignment="1">
      <alignment horizontal="left" vertical="center" wrapText="1"/>
    </xf>
    <xf numFmtId="0" fontId="19" fillId="0" borderId="35" xfId="0" applyFont="1" applyFill="1" applyBorder="1" applyAlignment="1" applyProtection="1">
      <alignment horizontal="center" vertical="center" wrapText="1"/>
      <protection locked="0"/>
    </xf>
    <xf numFmtId="3" fontId="5" fillId="0" borderId="0" xfId="0" applyNumberFormat="1" applyFont="1" applyFill="1" applyBorder="1" applyAlignment="1">
      <alignment horizontal="center" vertical="center"/>
    </xf>
    <xf numFmtId="0" fontId="13" fillId="7" borderId="0" xfId="0" applyFont="1" applyFill="1" applyAlignment="1" applyProtection="1">
      <alignment horizontal="left" vertical="center"/>
      <protection locked="0"/>
    </xf>
    <xf numFmtId="0" fontId="52" fillId="0" borderId="53" xfId="0" applyFont="1" applyFill="1" applyBorder="1" applyAlignment="1" applyProtection="1">
      <alignment vertical="center" wrapText="1"/>
    </xf>
    <xf numFmtId="0" fontId="52" fillId="0" borderId="51" xfId="0" applyFont="1" applyFill="1" applyBorder="1" applyAlignment="1" applyProtection="1">
      <alignment horizontal="center" vertical="center"/>
    </xf>
    <xf numFmtId="164" fontId="52" fillId="0" borderId="4" xfId="0" applyNumberFormat="1" applyFont="1" applyFill="1" applyBorder="1" applyAlignment="1" applyProtection="1">
      <alignment horizontal="center" vertical="center"/>
    </xf>
    <xf numFmtId="164" fontId="52" fillId="0" borderId="8" xfId="0" applyNumberFormat="1" applyFont="1" applyFill="1" applyBorder="1" applyAlignment="1" applyProtection="1">
      <alignment horizontal="center" vertical="center"/>
    </xf>
    <xf numFmtId="2" fontId="52" fillId="0" borderId="8" xfId="0" applyNumberFormat="1" applyFont="1" applyFill="1" applyBorder="1" applyAlignment="1" applyProtection="1">
      <alignment horizontal="center" vertical="center"/>
    </xf>
    <xf numFmtId="0" fontId="52" fillId="0" borderId="37" xfId="0" applyFont="1" applyFill="1" applyBorder="1" applyAlignment="1" applyProtection="1">
      <alignment horizontal="center" vertical="center"/>
    </xf>
    <xf numFmtId="0" fontId="8" fillId="0" borderId="61" xfId="0" applyFont="1" applyFill="1" applyBorder="1" applyAlignment="1" applyProtection="1">
      <alignment horizontal="left" vertical="center" wrapText="1"/>
      <protection locked="0"/>
    </xf>
    <xf numFmtId="0" fontId="9" fillId="4" borderId="26" xfId="0" applyFont="1" applyFill="1" applyBorder="1" applyAlignment="1" applyProtection="1">
      <alignment vertical="center" wrapText="1"/>
      <protection locked="0"/>
    </xf>
    <xf numFmtId="0" fontId="9" fillId="4" borderId="75" xfId="0" applyFont="1" applyFill="1" applyBorder="1" applyAlignment="1" applyProtection="1">
      <alignment vertical="center" wrapText="1"/>
      <protection locked="0"/>
    </xf>
    <xf numFmtId="0" fontId="52" fillId="0" borderId="3" xfId="0" applyFont="1" applyBorder="1" applyAlignment="1" applyProtection="1">
      <alignment horizontal="left" vertical="center" wrapText="1"/>
      <protection locked="0"/>
    </xf>
    <xf numFmtId="0" fontId="54" fillId="0" borderId="3" xfId="0" applyFont="1" applyBorder="1" applyAlignment="1" applyProtection="1">
      <alignment horizontal="left" vertical="center" wrapText="1"/>
      <protection locked="0"/>
    </xf>
    <xf numFmtId="164" fontId="54" fillId="0" borderId="4" xfId="0" applyNumberFormat="1" applyFont="1" applyFill="1" applyBorder="1" applyAlignment="1" applyProtection="1">
      <alignment horizontal="center" vertical="center"/>
      <protection locked="0"/>
    </xf>
    <xf numFmtId="164" fontId="8" fillId="0" borderId="8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>
      <alignment horizontal="center" vertical="center" wrapText="1"/>
    </xf>
    <xf numFmtId="0" fontId="9" fillId="0" borderId="12" xfId="0" applyFont="1" applyBorder="1" applyAlignment="1">
      <alignment horizontal="center" vertical="center"/>
    </xf>
    <xf numFmtId="0" fontId="9" fillId="0" borderId="76" xfId="0" applyFont="1" applyBorder="1" applyAlignment="1">
      <alignment horizontal="center" vertical="center"/>
    </xf>
    <xf numFmtId="3" fontId="5" fillId="10" borderId="14" xfId="0" applyNumberFormat="1" applyFont="1" applyFill="1" applyBorder="1" applyAlignment="1">
      <alignment horizontal="center" vertical="center"/>
    </xf>
    <xf numFmtId="3" fontId="5" fillId="10" borderId="13" xfId="0" applyNumberFormat="1" applyFont="1" applyFill="1" applyBorder="1" applyAlignment="1">
      <alignment horizontal="center" vertical="center"/>
    </xf>
    <xf numFmtId="3" fontId="5" fillId="10" borderId="3" xfId="0" applyNumberFormat="1" applyFont="1" applyFill="1" applyBorder="1" applyAlignment="1">
      <alignment horizontal="center" vertical="center"/>
    </xf>
    <xf numFmtId="3" fontId="5" fillId="10" borderId="6" xfId="0" applyNumberFormat="1" applyFont="1" applyFill="1" applyBorder="1" applyAlignment="1">
      <alignment horizontal="center" vertical="center"/>
    </xf>
    <xf numFmtId="3" fontId="5" fillId="10" borderId="7" xfId="0" applyNumberFormat="1" applyFont="1" applyFill="1" applyBorder="1" applyAlignment="1">
      <alignment horizontal="center" vertical="center"/>
    </xf>
    <xf numFmtId="3" fontId="5" fillId="10" borderId="57" xfId="0" applyNumberFormat="1" applyFont="1" applyFill="1" applyBorder="1" applyAlignment="1">
      <alignment horizontal="center" vertical="center"/>
    </xf>
    <xf numFmtId="3" fontId="5" fillId="10" borderId="68" xfId="0" applyNumberFormat="1" applyFont="1" applyFill="1" applyBorder="1" applyAlignment="1">
      <alignment horizontal="center" vertical="center"/>
    </xf>
    <xf numFmtId="3" fontId="5" fillId="10" borderId="5" xfId="0" applyNumberFormat="1" applyFont="1" applyFill="1" applyBorder="1" applyAlignment="1">
      <alignment horizontal="center" vertical="center"/>
    </xf>
    <xf numFmtId="3" fontId="5" fillId="10" borderId="50" xfId="0" applyNumberFormat="1" applyFont="1" applyFill="1" applyBorder="1" applyAlignment="1">
      <alignment horizontal="center" vertical="center"/>
    </xf>
    <xf numFmtId="3" fontId="5" fillId="10" borderId="56" xfId="0" applyNumberFormat="1" applyFont="1" applyFill="1" applyBorder="1" applyAlignment="1">
      <alignment horizontal="center" vertical="center"/>
    </xf>
    <xf numFmtId="3" fontId="5" fillId="10" borderId="6" xfId="0" applyNumberFormat="1" applyFont="1" applyFill="1" applyBorder="1" applyAlignment="1">
      <alignment horizontal="center" vertical="center" wrapText="1"/>
    </xf>
    <xf numFmtId="3" fontId="5" fillId="10" borderId="57" xfId="0" applyNumberFormat="1" applyFont="1" applyFill="1" applyBorder="1" applyAlignment="1">
      <alignment horizontal="center" vertical="center" wrapText="1"/>
    </xf>
    <xf numFmtId="3" fontId="5" fillId="2" borderId="24" xfId="0" applyNumberFormat="1" applyFont="1" applyFill="1" applyBorder="1" applyAlignment="1">
      <alignment horizontal="center" vertical="center"/>
    </xf>
    <xf numFmtId="3" fontId="5" fillId="2" borderId="32" xfId="0" applyNumberFormat="1" applyFont="1" applyFill="1" applyBorder="1" applyAlignment="1">
      <alignment horizontal="center" vertical="center"/>
    </xf>
    <xf numFmtId="3" fontId="5" fillId="2" borderId="22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 wrapText="1"/>
    </xf>
    <xf numFmtId="0" fontId="29" fillId="0" borderId="49" xfId="0" applyFont="1" applyFill="1" applyBorder="1" applyAlignment="1">
      <alignment horizontal="left" vertical="center" wrapText="1" indent="2"/>
    </xf>
    <xf numFmtId="3" fontId="5" fillId="10" borderId="32" xfId="0" applyNumberFormat="1" applyFont="1" applyFill="1" applyBorder="1" applyAlignment="1">
      <alignment horizontal="center" vertical="center"/>
    </xf>
    <xf numFmtId="49" fontId="5" fillId="10" borderId="35" xfId="0" applyNumberFormat="1" applyFont="1" applyFill="1" applyBorder="1" applyAlignment="1">
      <alignment horizontal="center" vertical="center" wrapText="1"/>
    </xf>
    <xf numFmtId="0" fontId="29" fillId="0" borderId="9" xfId="0" applyFont="1" applyFill="1" applyBorder="1" applyAlignment="1">
      <alignment horizontal="left" vertical="center" wrapText="1" indent="2"/>
    </xf>
    <xf numFmtId="3" fontId="5" fillId="10" borderId="32" xfId="0" applyNumberFormat="1" applyFont="1" applyFill="1" applyBorder="1" applyAlignment="1">
      <alignment horizontal="center" vertical="center" wrapText="1"/>
    </xf>
    <xf numFmtId="3" fontId="5" fillId="10" borderId="33" xfId="0" applyNumberFormat="1" applyFont="1" applyFill="1" applyBorder="1" applyAlignment="1">
      <alignment horizontal="center" vertical="center" wrapText="1"/>
    </xf>
    <xf numFmtId="3" fontId="5" fillId="10" borderId="33" xfId="0" applyNumberFormat="1" applyFont="1" applyFill="1" applyBorder="1" applyAlignment="1">
      <alignment horizontal="center" vertical="center"/>
    </xf>
    <xf numFmtId="3" fontId="5" fillId="10" borderId="10" xfId="0" applyNumberFormat="1" applyFont="1" applyFill="1" applyBorder="1" applyAlignment="1">
      <alignment horizontal="center" vertical="center"/>
    </xf>
    <xf numFmtId="3" fontId="56" fillId="0" borderId="40" xfId="0" applyNumberFormat="1" applyFont="1" applyFill="1" applyBorder="1" applyAlignment="1" applyProtection="1">
      <alignment horizontal="center" vertical="center" wrapText="1"/>
      <protection locked="0"/>
    </xf>
    <xf numFmtId="0" fontId="52" fillId="2" borderId="7" xfId="0" applyFont="1" applyFill="1" applyBorder="1" applyAlignment="1" applyProtection="1">
      <alignment horizontal="center" vertical="center"/>
      <protection locked="0"/>
    </xf>
    <xf numFmtId="3" fontId="54" fillId="2" borderId="8" xfId="0" applyNumberFormat="1" applyFont="1" applyFill="1" applyBorder="1" applyAlignment="1" applyProtection="1">
      <alignment horizontal="center" vertical="center" wrapText="1"/>
      <protection locked="0"/>
    </xf>
    <xf numFmtId="3" fontId="56" fillId="0" borderId="4" xfId="0" applyNumberFormat="1" applyFont="1" applyFill="1" applyBorder="1" applyAlignment="1" applyProtection="1">
      <alignment horizontal="center" vertical="center"/>
      <protection locked="0"/>
    </xf>
    <xf numFmtId="3" fontId="56" fillId="0" borderId="8" xfId="0" applyNumberFormat="1" applyFont="1" applyFill="1" applyBorder="1" applyAlignment="1" applyProtection="1">
      <alignment horizontal="center" vertical="center"/>
      <protection locked="0"/>
    </xf>
    <xf numFmtId="3" fontId="54" fillId="2" borderId="1" xfId="0" applyNumberFormat="1" applyFont="1" applyFill="1" applyBorder="1" applyAlignment="1" applyProtection="1">
      <alignment horizontal="center" vertical="center"/>
      <protection locked="0"/>
    </xf>
    <xf numFmtId="3" fontId="13" fillId="12" borderId="34" xfId="0" applyNumberFormat="1" applyFont="1" applyFill="1" applyBorder="1" applyAlignment="1" applyProtection="1">
      <alignment horizontal="center" vertical="center"/>
      <protection locked="0"/>
    </xf>
    <xf numFmtId="3" fontId="13" fillId="12" borderId="54" xfId="0" applyNumberFormat="1" applyFont="1" applyFill="1" applyBorder="1" applyAlignment="1" applyProtection="1">
      <alignment horizontal="center" vertical="center"/>
      <protection locked="0"/>
    </xf>
    <xf numFmtId="3" fontId="13" fillId="0" borderId="54" xfId="0" applyNumberFormat="1" applyFont="1" applyFill="1" applyBorder="1" applyAlignment="1" applyProtection="1">
      <alignment horizontal="center" vertical="center"/>
      <protection locked="0"/>
    </xf>
    <xf numFmtId="165" fontId="13" fillId="0" borderId="54" xfId="0" applyNumberFormat="1" applyFont="1" applyFill="1" applyBorder="1" applyAlignment="1" applyProtection="1">
      <alignment horizontal="center" vertical="center"/>
      <protection locked="0"/>
    </xf>
    <xf numFmtId="165" fontId="13" fillId="11" borderId="51" xfId="0" applyNumberFormat="1" applyFont="1" applyFill="1" applyBorder="1" applyAlignment="1" applyProtection="1">
      <alignment horizontal="center" vertical="center"/>
      <protection locked="0"/>
    </xf>
    <xf numFmtId="0" fontId="16" fillId="12" borderId="34" xfId="0" applyFont="1" applyFill="1" applyBorder="1" applyAlignment="1" applyProtection="1">
      <alignment horizontal="center" vertical="center" wrapText="1"/>
      <protection locked="0"/>
    </xf>
    <xf numFmtId="3" fontId="5" fillId="12" borderId="33" xfId="0" applyNumberFormat="1" applyFont="1" applyFill="1" applyBorder="1" applyAlignment="1" applyProtection="1">
      <alignment horizontal="center" vertical="center"/>
      <protection locked="0"/>
    </xf>
    <xf numFmtId="3" fontId="5" fillId="12" borderId="30" xfId="0" applyNumberFormat="1" applyFont="1" applyFill="1" applyBorder="1" applyAlignment="1" applyProtection="1">
      <alignment horizontal="center" vertical="center"/>
      <protection locked="0"/>
    </xf>
    <xf numFmtId="3" fontId="5" fillId="12" borderId="1" xfId="0" applyNumberFormat="1" applyFont="1" applyFill="1" applyBorder="1" applyAlignment="1" applyProtection="1">
      <alignment horizontal="center" vertical="center"/>
      <protection locked="0"/>
    </xf>
    <xf numFmtId="3" fontId="5" fillId="12" borderId="32" xfId="0" applyNumberFormat="1" applyFont="1" applyFill="1" applyBorder="1" applyAlignment="1" applyProtection="1">
      <alignment horizontal="center" vertical="center"/>
      <protection locked="0"/>
    </xf>
    <xf numFmtId="0" fontId="19" fillId="0" borderId="13" xfId="0" applyFont="1" applyFill="1" applyBorder="1" applyAlignment="1" applyProtection="1">
      <alignment horizontal="center" vertical="center"/>
      <protection locked="0"/>
    </xf>
    <xf numFmtId="0" fontId="19" fillId="12" borderId="7" xfId="0" applyFont="1" applyFill="1" applyBorder="1" applyAlignment="1" applyProtection="1">
      <alignment horizontal="center" vertical="center" wrapText="1"/>
      <protection locked="0"/>
    </xf>
    <xf numFmtId="0" fontId="8" fillId="0" borderId="9" xfId="0" applyFont="1" applyBorder="1" applyAlignment="1" applyProtection="1">
      <alignment horizontal="left" vertical="center" wrapText="1"/>
      <protection locked="0"/>
    </xf>
    <xf numFmtId="0" fontId="54" fillId="0" borderId="36" xfId="0" applyFont="1" applyBorder="1" applyAlignment="1" applyProtection="1">
      <alignment horizontal="left" vertical="center" wrapText="1" indent="2"/>
      <protection locked="0"/>
    </xf>
    <xf numFmtId="0" fontId="54" fillId="0" borderId="3" xfId="0" applyFont="1" applyBorder="1" applyAlignment="1" applyProtection="1">
      <alignment horizontal="left" vertical="center" wrapText="1" indent="4"/>
      <protection locked="0"/>
    </xf>
    <xf numFmtId="0" fontId="54" fillId="0" borderId="3" xfId="0" applyFont="1" applyBorder="1" applyAlignment="1" applyProtection="1">
      <alignment horizontal="left" vertical="center" wrapText="1" indent="2"/>
      <protection locked="0"/>
    </xf>
    <xf numFmtId="0" fontId="54" fillId="0" borderId="49" xfId="0" applyFont="1" applyBorder="1" applyAlignment="1" applyProtection="1">
      <alignment horizontal="left" vertical="center" wrapText="1" indent="2"/>
      <protection locked="0"/>
    </xf>
    <xf numFmtId="0" fontId="8" fillId="12" borderId="53" xfId="0" applyFont="1" applyFill="1" applyBorder="1" applyAlignment="1" applyProtection="1">
      <alignment horizontal="center" vertical="center" wrapText="1"/>
      <protection locked="0"/>
    </xf>
    <xf numFmtId="0" fontId="61" fillId="0" borderId="9" xfId="0" applyFont="1" applyBorder="1" applyAlignment="1">
      <alignment horizontal="left" vertical="center" wrapText="1"/>
    </xf>
    <xf numFmtId="3" fontId="27" fillId="0" borderId="68" xfId="0" applyNumberFormat="1" applyFont="1" applyFill="1" applyBorder="1" applyAlignment="1">
      <alignment horizontal="center" vertical="center" wrapText="1"/>
    </xf>
    <xf numFmtId="3" fontId="27" fillId="0" borderId="5" xfId="0" applyNumberFormat="1" applyFont="1" applyFill="1" applyBorder="1" applyAlignment="1">
      <alignment horizontal="center" vertical="center" wrapText="1"/>
    </xf>
    <xf numFmtId="3" fontId="27" fillId="0" borderId="50" xfId="0" applyNumberFormat="1" applyFont="1" applyFill="1" applyBorder="1" applyAlignment="1">
      <alignment horizontal="center" vertical="center" wrapText="1"/>
    </xf>
    <xf numFmtId="3" fontId="27" fillId="0" borderId="56" xfId="0" applyNumberFormat="1" applyFont="1" applyFill="1" applyBorder="1" applyAlignment="1">
      <alignment horizontal="center" vertical="center" wrapText="1"/>
    </xf>
    <xf numFmtId="3" fontId="27" fillId="0" borderId="6" xfId="0" applyNumberFormat="1" applyFont="1" applyFill="1" applyBorder="1" applyAlignment="1">
      <alignment horizontal="center" vertical="center" wrapText="1"/>
    </xf>
    <xf numFmtId="3" fontId="27" fillId="0" borderId="57" xfId="0" applyNumberFormat="1" applyFont="1" applyFill="1" applyBorder="1" applyAlignment="1">
      <alignment horizontal="center" vertical="center" wrapText="1"/>
    </xf>
    <xf numFmtId="3" fontId="29" fillId="0" borderId="27" xfId="0" applyNumberFormat="1" applyFont="1" applyFill="1" applyBorder="1" applyAlignment="1">
      <alignment horizontal="center" vertical="center"/>
    </xf>
    <xf numFmtId="3" fontId="29" fillId="0" borderId="30" xfId="0" applyNumberFormat="1" applyFont="1" applyFill="1" applyBorder="1" applyAlignment="1">
      <alignment horizontal="center" vertical="center"/>
    </xf>
    <xf numFmtId="3" fontId="29" fillId="0" borderId="25" xfId="0" applyNumberFormat="1" applyFont="1" applyFill="1" applyBorder="1" applyAlignment="1">
      <alignment horizontal="center" vertical="center"/>
    </xf>
    <xf numFmtId="3" fontId="5" fillId="2" borderId="13" xfId="0" applyNumberFormat="1" applyFont="1" applyFill="1" applyBorder="1" applyAlignment="1">
      <alignment horizontal="center" vertical="center" wrapText="1"/>
    </xf>
    <xf numFmtId="3" fontId="7" fillId="2" borderId="14" xfId="0" applyNumberFormat="1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 wrapText="1"/>
    </xf>
    <xf numFmtId="3" fontId="5" fillId="2" borderId="7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horizontal="center" vertical="center"/>
    </xf>
    <xf numFmtId="3" fontId="27" fillId="0" borderId="7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5" fillId="0" borderId="2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21" xfId="0" applyFont="1" applyBorder="1" applyAlignment="1">
      <alignment horizontal="left" vertical="center" wrapText="1"/>
    </xf>
    <xf numFmtId="0" fontId="7" fillId="0" borderId="62" xfId="0" applyFont="1" applyBorder="1" applyAlignment="1">
      <alignment horizontal="center" vertical="center" wrapText="1"/>
    </xf>
    <xf numFmtId="0" fontId="7" fillId="0" borderId="63" xfId="0" applyFont="1" applyBorder="1" applyAlignment="1">
      <alignment horizontal="center" vertical="center" wrapText="1"/>
    </xf>
    <xf numFmtId="0" fontId="17" fillId="0" borderId="31" xfId="1" applyFont="1" applyBorder="1" applyAlignment="1">
      <alignment horizontal="left" vertical="center" wrapText="1"/>
    </xf>
    <xf numFmtId="0" fontId="17" fillId="0" borderId="21" xfId="1" applyFont="1" applyBorder="1" applyAlignment="1">
      <alignment horizontal="left" vertical="center" wrapText="1"/>
    </xf>
    <xf numFmtId="0" fontId="16" fillId="0" borderId="16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6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15" fillId="0" borderId="16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20" fillId="0" borderId="17" xfId="0" applyFont="1" applyFill="1" applyBorder="1" applyAlignment="1">
      <alignment horizontal="center" vertical="center"/>
    </xf>
    <xf numFmtId="0" fontId="20" fillId="0" borderId="18" xfId="0" applyFont="1" applyFill="1" applyBorder="1" applyAlignment="1">
      <alignment horizontal="center" vertical="center"/>
    </xf>
    <xf numFmtId="0" fontId="20" fillId="0" borderId="19" xfId="0" applyFont="1" applyFill="1" applyBorder="1" applyAlignment="1">
      <alignment horizontal="center" vertical="center"/>
    </xf>
    <xf numFmtId="0" fontId="17" fillId="0" borderId="62" xfId="1" applyFont="1" applyFill="1" applyBorder="1" applyAlignment="1">
      <alignment horizontal="left" vertical="center" wrapText="1"/>
    </xf>
    <xf numFmtId="0" fontId="7" fillId="0" borderId="63" xfId="0" applyFont="1" applyFill="1" applyBorder="1" applyAlignment="1">
      <alignment horizontal="left" vertical="center" wrapText="1"/>
    </xf>
    <xf numFmtId="0" fontId="17" fillId="0" borderId="24" xfId="1" applyFont="1" applyBorder="1" applyAlignment="1">
      <alignment horizontal="left" vertical="center" wrapText="1"/>
    </xf>
    <xf numFmtId="0" fontId="17" fillId="0" borderId="60" xfId="1" applyFont="1" applyBorder="1" applyAlignment="1">
      <alignment horizontal="left" vertical="center" wrapText="1"/>
    </xf>
    <xf numFmtId="0" fontId="17" fillId="0" borderId="0" xfId="1" applyFont="1" applyFill="1" applyBorder="1" applyAlignment="1">
      <alignment horizontal="left" vertical="center" wrapText="1"/>
    </xf>
    <xf numFmtId="0" fontId="17" fillId="0" borderId="21" xfId="1" applyFont="1" applyFill="1" applyBorder="1" applyAlignment="1">
      <alignment horizontal="left" vertical="center" wrapText="1"/>
    </xf>
    <xf numFmtId="0" fontId="1" fillId="0" borderId="0" xfId="1" applyBorder="1" applyAlignment="1">
      <alignment horizontal="left" vertical="center" wrapText="1"/>
    </xf>
    <xf numFmtId="0" fontId="22" fillId="8" borderId="17" xfId="0" applyFont="1" applyFill="1" applyBorder="1" applyAlignment="1">
      <alignment horizontal="center" vertical="center"/>
    </xf>
    <xf numFmtId="0" fontId="22" fillId="8" borderId="18" xfId="0" applyFont="1" applyFill="1" applyBorder="1" applyAlignment="1">
      <alignment horizontal="center" vertical="center"/>
    </xf>
    <xf numFmtId="0" fontId="22" fillId="8" borderId="19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left" vertical="center" wrapText="1"/>
    </xf>
    <xf numFmtId="0" fontId="7" fillId="0" borderId="12" xfId="0" applyFont="1" applyBorder="1" applyAlignment="1">
      <alignment horizontal="left" vertical="center" wrapText="1"/>
    </xf>
    <xf numFmtId="0" fontId="7" fillId="0" borderId="2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7" fillId="0" borderId="21" xfId="0" applyFont="1" applyBorder="1" applyAlignment="1">
      <alignment horizontal="left" vertical="center" wrapText="1"/>
    </xf>
    <xf numFmtId="0" fontId="14" fillId="0" borderId="61" xfId="0" applyFont="1" applyBorder="1" applyAlignment="1">
      <alignment horizontal="center" vertical="center" wrapText="1"/>
    </xf>
    <xf numFmtId="0" fontId="14" fillId="0" borderId="62" xfId="0" applyFont="1" applyBorder="1" applyAlignment="1">
      <alignment horizontal="center" vertical="center" wrapText="1"/>
    </xf>
    <xf numFmtId="0" fontId="14" fillId="0" borderId="63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left" vertical="center" wrapText="1"/>
    </xf>
    <xf numFmtId="0" fontId="7" fillId="0" borderId="27" xfId="0" applyFont="1" applyBorder="1" applyAlignment="1">
      <alignment horizontal="left" vertical="center" wrapText="1"/>
    </xf>
    <xf numFmtId="0" fontId="22" fillId="0" borderId="0" xfId="0" applyFont="1" applyAlignment="1">
      <alignment horizontal="left"/>
    </xf>
    <xf numFmtId="0" fontId="15" fillId="0" borderId="22" xfId="0" applyFont="1" applyFill="1" applyBorder="1" applyAlignment="1">
      <alignment horizontal="center" vertical="center" wrapText="1"/>
    </xf>
    <xf numFmtId="0" fontId="15" fillId="0" borderId="24" xfId="0" applyFont="1" applyFill="1" applyBorder="1" applyAlignment="1">
      <alignment horizontal="center" vertical="center" wrapText="1"/>
    </xf>
    <xf numFmtId="0" fontId="22" fillId="3" borderId="0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left" vertical="center" wrapText="1"/>
    </xf>
    <xf numFmtId="0" fontId="7" fillId="2" borderId="31" xfId="0" applyFont="1" applyFill="1" applyBorder="1" applyAlignment="1">
      <alignment horizontal="left" vertical="center" wrapText="1"/>
    </xf>
    <xf numFmtId="0" fontId="7" fillId="0" borderId="29" xfId="0" applyFont="1" applyFill="1" applyBorder="1" applyAlignment="1">
      <alignment horizontal="left" vertical="center" wrapText="1"/>
    </xf>
    <xf numFmtId="0" fontId="7" fillId="0" borderId="31" xfId="0" applyFont="1" applyFill="1" applyBorder="1" applyAlignment="1">
      <alignment horizontal="left" vertical="center" wrapText="1"/>
    </xf>
    <xf numFmtId="0" fontId="9" fillId="4" borderId="68" xfId="0" applyFont="1" applyFill="1" applyBorder="1" applyAlignment="1" applyProtection="1">
      <alignment horizontal="center" vertical="center" wrapText="1"/>
      <protection locked="0"/>
    </xf>
    <xf numFmtId="0" fontId="9" fillId="4" borderId="56" xfId="0" applyFont="1" applyFill="1" applyBorder="1" applyAlignment="1" applyProtection="1">
      <alignment horizontal="center" vertical="center" wrapText="1"/>
      <protection locked="0"/>
    </xf>
    <xf numFmtId="0" fontId="9" fillId="5" borderId="13" xfId="0" applyFont="1" applyFill="1" applyBorder="1" applyAlignment="1" applyProtection="1">
      <alignment horizontal="center" vertical="center"/>
      <protection locked="0"/>
    </xf>
    <xf numFmtId="0" fontId="9" fillId="5" borderId="35" xfId="0" applyFont="1" applyFill="1" applyBorder="1" applyAlignment="1" applyProtection="1">
      <alignment horizontal="center" vertical="center"/>
      <protection locked="0"/>
    </xf>
    <xf numFmtId="0" fontId="9" fillId="5" borderId="14" xfId="0" applyFont="1" applyFill="1" applyBorder="1" applyAlignment="1" applyProtection="1">
      <alignment horizontal="center" vertical="center"/>
      <protection locked="0"/>
    </xf>
    <xf numFmtId="0" fontId="7" fillId="0" borderId="3" xfId="0" applyFont="1" applyFill="1" applyBorder="1" applyAlignment="1" applyProtection="1">
      <alignment horizontal="center"/>
      <protection locked="0"/>
    </xf>
    <xf numFmtId="0" fontId="7" fillId="0" borderId="1" xfId="0" applyFont="1" applyFill="1" applyBorder="1" applyAlignment="1" applyProtection="1">
      <alignment horizontal="center"/>
      <protection locked="0"/>
    </xf>
    <xf numFmtId="0" fontId="7" fillId="0" borderId="4" xfId="0" applyFont="1" applyFill="1" applyBorder="1" applyAlignment="1" applyProtection="1">
      <alignment horizontal="center"/>
      <protection locked="0"/>
    </xf>
    <xf numFmtId="0" fontId="54" fillId="0" borderId="5" xfId="0" applyFont="1" applyFill="1" applyBorder="1" applyAlignment="1" applyProtection="1">
      <alignment horizontal="center" vertical="center" wrapText="1"/>
      <protection locked="0"/>
    </xf>
    <xf numFmtId="0" fontId="54" fillId="0" borderId="28" xfId="0" applyFont="1" applyFill="1" applyBorder="1" applyAlignment="1" applyProtection="1">
      <alignment horizontal="center" vertical="center" wrapText="1"/>
      <protection locked="0"/>
    </xf>
    <xf numFmtId="0" fontId="54" fillId="0" borderId="6" xfId="0" applyFont="1" applyFill="1" applyBorder="1" applyAlignment="1" applyProtection="1">
      <alignment horizontal="center" vertical="center" wrapText="1"/>
      <protection locked="0"/>
    </xf>
    <xf numFmtId="3" fontId="19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13" xfId="0" applyFont="1" applyBorder="1" applyAlignment="1" applyProtection="1">
      <alignment horizontal="center" vertical="center" wrapText="1"/>
      <protection locked="0"/>
    </xf>
    <xf numFmtId="0" fontId="19" fillId="0" borderId="38" xfId="0" applyFont="1" applyBorder="1" applyAlignment="1" applyProtection="1">
      <alignment horizontal="center" vertical="center" wrapText="1"/>
      <protection locked="0"/>
    </xf>
    <xf numFmtId="0" fontId="19" fillId="0" borderId="67" xfId="0" applyFont="1" applyBorder="1" applyAlignment="1" applyProtection="1">
      <alignment horizontal="center" vertical="center"/>
      <protection locked="0"/>
    </xf>
    <xf numFmtId="0" fontId="19" fillId="0" borderId="59" xfId="0" applyFont="1" applyBorder="1" applyAlignment="1" applyProtection="1">
      <alignment horizontal="center" vertical="center"/>
      <protection locked="0"/>
    </xf>
    <xf numFmtId="0" fontId="19" fillId="6" borderId="9" xfId="0" applyFont="1" applyFill="1" applyBorder="1" applyAlignment="1" applyProtection="1">
      <alignment horizontal="center" vertical="center"/>
      <protection locked="0"/>
    </xf>
    <xf numFmtId="0" fontId="19" fillId="6" borderId="33" xfId="0" applyFont="1" applyFill="1" applyBorder="1" applyAlignment="1" applyProtection="1">
      <alignment horizontal="center" vertical="center"/>
      <protection locked="0"/>
    </xf>
    <xf numFmtId="0" fontId="19" fillId="6" borderId="10" xfId="0" applyFont="1" applyFill="1" applyBorder="1" applyAlignment="1" applyProtection="1">
      <alignment horizontal="center" vertical="center"/>
      <protection locked="0"/>
    </xf>
    <xf numFmtId="0" fontId="19" fillId="0" borderId="68" xfId="0" applyFont="1" applyBorder="1" applyAlignment="1" applyProtection="1">
      <alignment horizontal="center" vertical="center" wrapText="1"/>
      <protection locked="0"/>
    </xf>
    <xf numFmtId="0" fontId="19" fillId="0" borderId="44" xfId="0" applyFont="1" applyBorder="1" applyAlignment="1" applyProtection="1">
      <alignment horizontal="center" vertical="center" wrapText="1"/>
      <protection locked="0"/>
    </xf>
    <xf numFmtId="0" fontId="19" fillId="0" borderId="56" xfId="0" applyFont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 applyProtection="1">
      <alignment horizontal="left" vertical="center" wrapText="1"/>
      <protection locked="0"/>
    </xf>
    <xf numFmtId="0" fontId="19" fillId="0" borderId="64" xfId="0" applyFont="1" applyFill="1" applyBorder="1" applyAlignment="1" applyProtection="1">
      <alignment horizontal="center" vertical="center" wrapText="1"/>
      <protection locked="0"/>
    </xf>
    <xf numFmtId="0" fontId="19" fillId="0" borderId="69" xfId="0" applyFont="1" applyFill="1" applyBorder="1" applyAlignment="1" applyProtection="1">
      <alignment horizontal="center" vertical="center" wrapText="1"/>
      <protection locked="0"/>
    </xf>
    <xf numFmtId="0" fontId="19" fillId="0" borderId="41" xfId="0" applyFont="1" applyBorder="1" applyAlignment="1" applyProtection="1">
      <alignment horizontal="center" vertical="center" wrapText="1"/>
      <protection locked="0"/>
    </xf>
    <xf numFmtId="0" fontId="19" fillId="6" borderId="17" xfId="0" applyFont="1" applyFill="1" applyBorder="1" applyAlignment="1" applyProtection="1">
      <alignment horizontal="center" vertical="center"/>
      <protection locked="0"/>
    </xf>
    <xf numFmtId="0" fontId="19" fillId="6" borderId="18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9" fillId="5" borderId="67" xfId="0" applyFont="1" applyFill="1" applyBorder="1" applyAlignment="1" applyProtection="1">
      <alignment horizontal="center" vertical="center"/>
      <protection locked="0"/>
    </xf>
    <xf numFmtId="0" fontId="9" fillId="5" borderId="75" xfId="0" applyFont="1" applyFill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6" xfId="0" applyFont="1" applyBorder="1" applyAlignment="1" applyProtection="1">
      <alignment horizontal="center"/>
      <protection locked="0"/>
    </xf>
    <xf numFmtId="0" fontId="9" fillId="5" borderId="26" xfId="0" applyFont="1" applyFill="1" applyBorder="1" applyAlignment="1" applyProtection="1">
      <alignment horizontal="center" vertical="center"/>
      <protection locked="0"/>
    </xf>
    <xf numFmtId="0" fontId="7" fillId="0" borderId="28" xfId="0" applyFont="1" applyBorder="1" applyAlignment="1" applyProtection="1">
      <alignment horizontal="center"/>
      <protection locked="0"/>
    </xf>
    <xf numFmtId="1" fontId="54" fillId="0" borderId="5" xfId="0" applyNumberFormat="1" applyFont="1" applyFill="1" applyBorder="1" applyAlignment="1" applyProtection="1">
      <alignment horizontal="center" vertical="center" wrapText="1"/>
      <protection locked="0"/>
    </xf>
    <xf numFmtId="1" fontId="5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2" fillId="3" borderId="0" xfId="0" applyFont="1" applyFill="1" applyBorder="1" applyAlignment="1" applyProtection="1">
      <alignment horizontal="center" vertical="center" wrapText="1"/>
      <protection locked="0"/>
    </xf>
    <xf numFmtId="0" fontId="19" fillId="0" borderId="5" xfId="0" applyFont="1" applyFill="1" applyBorder="1" applyAlignment="1" applyProtection="1">
      <alignment horizontal="left" vertical="center" wrapText="1"/>
    </xf>
    <xf numFmtId="0" fontId="19" fillId="0" borderId="6" xfId="0" applyFont="1" applyFill="1" applyBorder="1" applyAlignment="1" applyProtection="1">
      <alignment horizontal="left" vertical="center" wrapText="1"/>
    </xf>
    <xf numFmtId="0" fontId="19" fillId="0" borderId="22" xfId="0" applyFont="1" applyFill="1" applyBorder="1" applyAlignment="1" applyProtection="1">
      <alignment horizontal="center" vertical="center" wrapText="1"/>
      <protection locked="0"/>
    </xf>
    <xf numFmtId="0" fontId="19" fillId="0" borderId="24" xfId="0" applyFont="1" applyFill="1" applyBorder="1" applyAlignment="1" applyProtection="1">
      <alignment horizontal="center" vertical="center" wrapText="1"/>
      <protection locked="0"/>
    </xf>
    <xf numFmtId="0" fontId="7" fillId="2" borderId="29" xfId="0" applyFont="1" applyFill="1" applyBorder="1" applyAlignment="1" applyProtection="1">
      <alignment horizontal="left" vertical="center" wrapText="1"/>
      <protection locked="0"/>
    </xf>
    <xf numFmtId="0" fontId="7" fillId="2" borderId="31" xfId="0" applyFont="1" applyFill="1" applyBorder="1" applyAlignment="1" applyProtection="1">
      <alignment horizontal="left" vertical="center" wrapText="1"/>
      <protection locked="0"/>
    </xf>
    <xf numFmtId="0" fontId="9" fillId="5" borderId="36" xfId="0" applyFont="1" applyFill="1" applyBorder="1" applyAlignment="1" applyProtection="1">
      <alignment horizontal="center" vertical="center"/>
      <protection locked="0"/>
    </xf>
    <xf numFmtId="0" fontId="9" fillId="5" borderId="30" xfId="0" applyFont="1" applyFill="1" applyBorder="1" applyAlignment="1" applyProtection="1">
      <alignment horizontal="center" vertical="center"/>
      <protection locked="0"/>
    </xf>
    <xf numFmtId="0" fontId="9" fillId="5" borderId="25" xfId="0" applyFont="1" applyFill="1" applyBorder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0" borderId="1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9" fillId="5" borderId="38" xfId="0" applyFont="1" applyFill="1" applyBorder="1" applyAlignment="1" applyProtection="1">
      <alignment horizontal="center" vertical="center"/>
      <protection locked="0"/>
    </xf>
    <xf numFmtId="0" fontId="7" fillId="5" borderId="13" xfId="0" applyFont="1" applyFill="1" applyBorder="1" applyAlignment="1" applyProtection="1">
      <alignment horizontal="center"/>
      <protection locked="0"/>
    </xf>
    <xf numFmtId="0" fontId="7" fillId="5" borderId="35" xfId="0" applyFont="1" applyFill="1" applyBorder="1" applyAlignment="1" applyProtection="1">
      <alignment horizontal="center"/>
      <protection locked="0"/>
    </xf>
    <xf numFmtId="0" fontId="7" fillId="5" borderId="14" xfId="0" applyFont="1" applyFill="1" applyBorder="1" applyAlignment="1" applyProtection="1">
      <alignment horizontal="center"/>
      <protection locked="0"/>
    </xf>
    <xf numFmtId="0" fontId="19" fillId="0" borderId="13" xfId="0" applyFont="1" applyBorder="1" applyAlignment="1" applyProtection="1">
      <alignment horizontal="center" vertical="center"/>
      <protection locked="0"/>
    </xf>
    <xf numFmtId="0" fontId="19" fillId="0" borderId="49" xfId="0" applyFont="1" applyBorder="1" applyAlignment="1" applyProtection="1">
      <alignment horizontal="center" vertical="center"/>
      <protection locked="0"/>
    </xf>
    <xf numFmtId="0" fontId="19" fillId="0" borderId="64" xfId="0" applyFont="1" applyBorder="1" applyAlignment="1" applyProtection="1">
      <alignment horizontal="center" vertical="center" wrapText="1"/>
      <protection locked="0"/>
    </xf>
    <xf numFmtId="0" fontId="19" fillId="0" borderId="69" xfId="0" applyFont="1" applyBorder="1" applyAlignment="1" applyProtection="1">
      <alignment horizontal="center" vertical="center" wrapText="1"/>
      <protection locked="0"/>
    </xf>
    <xf numFmtId="0" fontId="19" fillId="0" borderId="66" xfId="0" applyFont="1" applyFill="1" applyBorder="1" applyAlignment="1" applyProtection="1">
      <alignment horizontal="center" vertical="center" wrapText="1"/>
      <protection locked="0"/>
    </xf>
    <xf numFmtId="0" fontId="19" fillId="0" borderId="31" xfId="0" applyFont="1" applyFill="1" applyBorder="1" applyAlignment="1" applyProtection="1">
      <alignment horizontal="center" vertical="center" wrapText="1"/>
      <protection locked="0"/>
    </xf>
    <xf numFmtId="0" fontId="19" fillId="0" borderId="45" xfId="0" applyFont="1" applyFill="1" applyBorder="1" applyAlignment="1" applyProtection="1">
      <alignment horizontal="center" vertical="center" wrapText="1"/>
      <protection locked="0"/>
    </xf>
    <xf numFmtId="0" fontId="19" fillId="0" borderId="70" xfId="0" applyFont="1" applyFill="1" applyBorder="1" applyAlignment="1" applyProtection="1">
      <alignment horizontal="center" vertical="center" wrapText="1"/>
      <protection locked="0"/>
    </xf>
    <xf numFmtId="0" fontId="19" fillId="0" borderId="46" xfId="0" applyFont="1" applyFill="1" applyBorder="1" applyAlignment="1" applyProtection="1">
      <alignment horizontal="center" vertical="center" wrapText="1"/>
      <protection locked="0"/>
    </xf>
    <xf numFmtId="0" fontId="19" fillId="0" borderId="58" xfId="0" applyFont="1" applyFill="1" applyBorder="1" applyAlignment="1" applyProtection="1">
      <alignment horizontal="center" vertical="center" wrapText="1"/>
      <protection locked="0"/>
    </xf>
    <xf numFmtId="0" fontId="19" fillId="0" borderId="47" xfId="0" applyFont="1" applyFill="1" applyBorder="1" applyAlignment="1" applyProtection="1">
      <alignment horizontal="center" vertical="center" wrapText="1"/>
      <protection locked="0"/>
    </xf>
    <xf numFmtId="0" fontId="19" fillId="0" borderId="52" xfId="0" applyFont="1" applyFill="1" applyBorder="1" applyAlignment="1" applyProtection="1">
      <alignment horizontal="center" vertical="center" wrapText="1"/>
      <protection locked="0"/>
    </xf>
    <xf numFmtId="0" fontId="19" fillId="0" borderId="43" xfId="0" applyFont="1" applyFill="1" applyBorder="1" applyAlignment="1" applyProtection="1">
      <alignment horizontal="center" vertical="center" wrapText="1"/>
      <protection locked="0"/>
    </xf>
    <xf numFmtId="0" fontId="19" fillId="0" borderId="13" xfId="0" applyFont="1" applyFill="1" applyBorder="1" applyAlignment="1" applyProtection="1">
      <alignment horizontal="center" vertical="center" wrapText="1"/>
      <protection locked="0"/>
    </xf>
    <xf numFmtId="0" fontId="19" fillId="0" borderId="35" xfId="0" applyFont="1" applyFill="1" applyBorder="1" applyAlignment="1" applyProtection="1">
      <alignment horizontal="center" vertical="center" wrapText="1"/>
      <protection locked="0"/>
    </xf>
    <xf numFmtId="0" fontId="19" fillId="0" borderId="38" xfId="0" applyFont="1" applyFill="1" applyBorder="1" applyAlignment="1" applyProtection="1">
      <alignment horizontal="center" vertical="center" wrapText="1"/>
      <protection locked="0"/>
    </xf>
    <xf numFmtId="0" fontId="19" fillId="0" borderId="7" xfId="0" applyFont="1" applyBorder="1" applyAlignment="1" applyProtection="1">
      <alignment horizontal="center" vertical="center"/>
      <protection locked="0"/>
    </xf>
    <xf numFmtId="0" fontId="15" fillId="0" borderId="14" xfId="0" applyFont="1" applyBorder="1" applyAlignment="1" applyProtection="1">
      <alignment horizontal="center" vertical="center" wrapText="1"/>
      <protection locked="0"/>
    </xf>
    <xf numFmtId="0" fontId="15" fillId="0" borderId="8" xfId="0" applyFont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left" vertical="center" wrapText="1"/>
      <protection locked="0"/>
    </xf>
    <xf numFmtId="0" fontId="22" fillId="7" borderId="0" xfId="0" applyFont="1" applyFill="1" applyAlignment="1" applyProtection="1">
      <alignment horizontal="left" vertical="center"/>
      <protection locked="0"/>
    </xf>
    <xf numFmtId="0" fontId="19" fillId="6" borderId="17" xfId="0" applyFont="1" applyFill="1" applyBorder="1" applyAlignment="1" applyProtection="1">
      <alignment horizontal="center" vertical="center"/>
    </xf>
    <xf numFmtId="0" fontId="19" fillId="6" borderId="19" xfId="0" applyFont="1" applyFill="1" applyBorder="1" applyAlignment="1" applyProtection="1">
      <alignment horizontal="center" vertical="center"/>
    </xf>
    <xf numFmtId="0" fontId="19" fillId="0" borderId="11" xfId="0" applyFont="1" applyBorder="1" applyAlignment="1" applyProtection="1">
      <alignment horizontal="center" vertical="center"/>
    </xf>
    <xf numFmtId="0" fontId="19" fillId="0" borderId="20" xfId="0" applyFont="1" applyBorder="1" applyAlignment="1" applyProtection="1">
      <alignment horizontal="center" vertical="center"/>
    </xf>
    <xf numFmtId="0" fontId="19" fillId="0" borderId="12" xfId="0" applyFont="1" applyBorder="1" applyAlignment="1" applyProtection="1">
      <alignment horizontal="center" vertical="center"/>
    </xf>
    <xf numFmtId="0" fontId="19" fillId="0" borderId="21" xfId="0" applyFont="1" applyBorder="1" applyAlignment="1" applyProtection="1">
      <alignment horizontal="center" vertical="center"/>
    </xf>
    <xf numFmtId="0" fontId="19" fillId="0" borderId="38" xfId="0" applyFont="1" applyBorder="1" applyAlignment="1" applyProtection="1">
      <alignment horizontal="center" vertical="center"/>
      <protection locked="0"/>
    </xf>
    <xf numFmtId="0" fontId="19" fillId="0" borderId="22" xfId="0" applyFont="1" applyBorder="1" applyAlignment="1" applyProtection="1">
      <alignment horizontal="center" vertical="center"/>
      <protection locked="0"/>
    </xf>
    <xf numFmtId="0" fontId="19" fillId="0" borderId="53" xfId="0" applyFont="1" applyFill="1" applyBorder="1" applyAlignment="1" applyProtection="1">
      <alignment horizontal="left" vertical="center" wrapText="1"/>
      <protection locked="0"/>
    </xf>
    <xf numFmtId="0" fontId="19" fillId="0" borderId="54" xfId="0" applyFont="1" applyFill="1" applyBorder="1" applyAlignment="1" applyProtection="1">
      <alignment horizontal="left" vertical="center" wrapText="1"/>
      <protection locked="0"/>
    </xf>
    <xf numFmtId="0" fontId="19" fillId="0" borderId="14" xfId="0" applyFont="1" applyBorder="1" applyAlignment="1" applyProtection="1">
      <alignment horizontal="center" vertical="center" wrapText="1"/>
      <protection locked="0"/>
    </xf>
    <xf numFmtId="0" fontId="19" fillId="4" borderId="17" xfId="0" applyFont="1" applyFill="1" applyBorder="1" applyAlignment="1" applyProtection="1">
      <alignment horizontal="center" vertical="center" wrapText="1"/>
    </xf>
    <xf numFmtId="0" fontId="19" fillId="4" borderId="19" xfId="0" applyFont="1" applyFill="1" applyBorder="1" applyAlignment="1" applyProtection="1">
      <alignment horizontal="center" vertical="center" wrapText="1"/>
    </xf>
    <xf numFmtId="0" fontId="9" fillId="4" borderId="17" xfId="0" applyFont="1" applyFill="1" applyBorder="1" applyAlignment="1" applyProtection="1">
      <alignment horizontal="center" vertical="center" wrapText="1"/>
      <protection locked="0"/>
    </xf>
    <xf numFmtId="0" fontId="9" fillId="4" borderId="19" xfId="0" applyFont="1" applyFill="1" applyBorder="1" applyAlignment="1" applyProtection="1">
      <alignment horizontal="center" vertical="center" wrapText="1"/>
      <protection locked="0"/>
    </xf>
    <xf numFmtId="0" fontId="7" fillId="0" borderId="29" xfId="0" applyFont="1" applyFill="1" applyBorder="1" applyAlignment="1" applyProtection="1">
      <alignment horizontal="left" vertical="center" wrapText="1"/>
      <protection locked="0"/>
    </xf>
    <xf numFmtId="0" fontId="7" fillId="0" borderId="31" xfId="0" applyFont="1" applyFill="1" applyBorder="1" applyAlignment="1" applyProtection="1">
      <alignment horizontal="left" vertical="center" wrapText="1"/>
      <protection locked="0"/>
    </xf>
    <xf numFmtId="0" fontId="19" fillId="6" borderId="17" xfId="0" applyFont="1" applyFill="1" applyBorder="1" applyAlignment="1" applyProtection="1">
      <alignment horizontal="left" vertical="center"/>
    </xf>
    <xf numFmtId="0" fontId="19" fillId="6" borderId="19" xfId="0" applyFont="1" applyFill="1" applyBorder="1" applyAlignment="1" applyProtection="1">
      <alignment horizontal="left" vertical="center"/>
    </xf>
    <xf numFmtId="0" fontId="19" fillId="0" borderId="13" xfId="0" applyFont="1" applyBorder="1" applyAlignment="1" applyProtection="1">
      <alignment horizontal="center" vertical="center"/>
    </xf>
    <xf numFmtId="0" fontId="19" fillId="0" borderId="7" xfId="0" applyFont="1" applyBorder="1" applyAlignment="1" applyProtection="1">
      <alignment horizontal="center" vertical="center"/>
    </xf>
    <xf numFmtId="0" fontId="19" fillId="0" borderId="14" xfId="0" applyFont="1" applyBorder="1" applyAlignment="1" applyProtection="1">
      <alignment horizontal="center" vertical="center"/>
    </xf>
    <xf numFmtId="0" fontId="19" fillId="0" borderId="8" xfId="0" applyFont="1" applyBorder="1" applyAlignment="1" applyProtection="1">
      <alignment horizontal="center" vertical="center"/>
    </xf>
    <xf numFmtId="3" fontId="19" fillId="0" borderId="5" xfId="0" applyNumberFormat="1" applyFont="1" applyFill="1" applyBorder="1" applyAlignment="1" applyProtection="1">
      <alignment horizontal="center" vertical="center" wrapText="1"/>
      <protection locked="0"/>
    </xf>
    <xf numFmtId="3" fontId="19" fillId="0" borderId="28" xfId="0" applyNumberFormat="1" applyFont="1" applyFill="1" applyBorder="1" applyAlignment="1" applyProtection="1">
      <alignment horizontal="center" vertical="center" wrapText="1"/>
      <protection locked="0"/>
    </xf>
    <xf numFmtId="0" fontId="9" fillId="5" borderId="5" xfId="0" applyFont="1" applyFill="1" applyBorder="1" applyAlignment="1" applyProtection="1">
      <alignment horizontal="center" vertical="center"/>
      <protection locked="0"/>
    </xf>
    <xf numFmtId="0" fontId="9" fillId="5" borderId="28" xfId="0" applyFont="1" applyFill="1" applyBorder="1" applyAlignment="1" applyProtection="1">
      <alignment horizontal="center" vertical="center"/>
      <protection locked="0"/>
    </xf>
    <xf numFmtId="0" fontId="19" fillId="5" borderId="17" xfId="0" applyFont="1" applyFill="1" applyBorder="1" applyAlignment="1" applyProtection="1">
      <alignment horizontal="left" vertical="center"/>
    </xf>
    <xf numFmtId="0" fontId="19" fillId="5" borderId="19" xfId="0" applyFont="1" applyFill="1" applyBorder="1" applyAlignment="1" applyProtection="1">
      <alignment horizontal="left" vertical="center"/>
    </xf>
    <xf numFmtId="0" fontId="15" fillId="0" borderId="5" xfId="0" applyFont="1" applyFill="1" applyBorder="1" applyAlignment="1" applyProtection="1">
      <alignment horizontal="left" vertical="center" wrapText="1"/>
    </xf>
    <xf numFmtId="0" fontId="15" fillId="0" borderId="6" xfId="0" applyFont="1" applyFill="1" applyBorder="1" applyAlignment="1" applyProtection="1">
      <alignment horizontal="left" vertical="center" wrapText="1"/>
    </xf>
    <xf numFmtId="0" fontId="19" fillId="0" borderId="68" xfId="0" applyFont="1" applyFill="1" applyBorder="1" applyAlignment="1" applyProtection="1">
      <alignment horizontal="center" vertical="center" wrapText="1"/>
      <protection locked="0"/>
    </xf>
    <xf numFmtId="0" fontId="19" fillId="0" borderId="44" xfId="0" applyFont="1" applyFill="1" applyBorder="1" applyAlignment="1" applyProtection="1">
      <alignment horizontal="center" vertical="center" wrapText="1"/>
      <protection locked="0"/>
    </xf>
    <xf numFmtId="0" fontId="19" fillId="0" borderId="56" xfId="0" applyFont="1" applyFill="1" applyBorder="1" applyAlignment="1" applyProtection="1">
      <alignment horizontal="center" vertical="center" wrapText="1"/>
      <protection locked="0"/>
    </xf>
    <xf numFmtId="0" fontId="19" fillId="0" borderId="41" xfId="0" applyFont="1" applyFill="1" applyBorder="1" applyAlignment="1" applyProtection="1">
      <alignment horizontal="center" vertical="center" wrapText="1"/>
      <protection locked="0"/>
    </xf>
    <xf numFmtId="0" fontId="26" fillId="0" borderId="13" xfId="0" applyFont="1" applyBorder="1" applyAlignment="1">
      <alignment horizontal="left" vertical="center" wrapText="1"/>
    </xf>
    <xf numFmtId="0" fontId="26" fillId="0" borderId="3" xfId="0" applyFont="1" applyBorder="1" applyAlignment="1">
      <alignment horizontal="left" vertical="center" wrapText="1"/>
    </xf>
    <xf numFmtId="0" fontId="26" fillId="0" borderId="49" xfId="0" applyFont="1" applyBorder="1" applyAlignment="1">
      <alignment horizontal="left" vertical="center" wrapText="1"/>
    </xf>
    <xf numFmtId="0" fontId="29" fillId="0" borderId="13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49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left" vertical="center" wrapText="1"/>
    </xf>
    <xf numFmtId="0" fontId="29" fillId="0" borderId="36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50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3" fillId="0" borderId="49" xfId="0" applyFont="1" applyFill="1" applyBorder="1" applyAlignment="1">
      <alignment horizontal="center" vertical="center" wrapText="1"/>
    </xf>
    <xf numFmtId="0" fontId="5" fillId="0" borderId="35" xfId="0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28" fillId="0" borderId="13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7" xfId="0" applyFont="1" applyBorder="1" applyAlignment="1">
      <alignment horizontal="left" vertical="center" wrapText="1"/>
    </xf>
    <xf numFmtId="0" fontId="13" fillId="9" borderId="11" xfId="0" applyFont="1" applyFill="1" applyBorder="1" applyAlignment="1">
      <alignment horizontal="left" vertical="center"/>
    </xf>
    <xf numFmtId="0" fontId="13" fillId="9" borderId="16" xfId="0" applyFont="1" applyFill="1" applyBorder="1" applyAlignment="1">
      <alignment horizontal="left" vertical="center"/>
    </xf>
    <xf numFmtId="0" fontId="13" fillId="9" borderId="12" xfId="0" applyFont="1" applyFill="1" applyBorder="1" applyAlignment="1">
      <alignment horizontal="left" vertical="center"/>
    </xf>
    <xf numFmtId="0" fontId="9" fillId="0" borderId="14" xfId="0" applyFont="1" applyBorder="1" applyAlignment="1">
      <alignment horizontal="center" vertical="center" wrapText="1"/>
    </xf>
    <xf numFmtId="0" fontId="9" fillId="0" borderId="48" xfId="0" applyFont="1" applyBorder="1" applyAlignment="1">
      <alignment horizontal="center" vertical="center" wrapText="1"/>
    </xf>
    <xf numFmtId="0" fontId="13" fillId="9" borderId="18" xfId="0" applyFont="1" applyFill="1" applyBorder="1" applyAlignment="1">
      <alignment horizontal="left" vertical="center"/>
    </xf>
    <xf numFmtId="0" fontId="13" fillId="9" borderId="19" xfId="0" applyFont="1" applyFill="1" applyBorder="1" applyAlignment="1">
      <alignment horizontal="left" vertical="center"/>
    </xf>
    <xf numFmtId="3" fontId="27" fillId="0" borderId="73" xfId="0" applyNumberFormat="1" applyFont="1" applyFill="1" applyBorder="1" applyAlignment="1">
      <alignment horizontal="center" vertical="center"/>
    </xf>
    <xf numFmtId="3" fontId="27" fillId="0" borderId="18" xfId="0" applyNumberFormat="1" applyFont="1" applyFill="1" applyBorder="1" applyAlignment="1">
      <alignment horizontal="center" vertical="center"/>
    </xf>
    <xf numFmtId="3" fontId="27" fillId="0" borderId="74" xfId="0" applyNumberFormat="1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 applyProtection="1">
      <alignment horizontal="left" vertical="center" wrapText="1"/>
      <protection locked="0"/>
    </xf>
    <xf numFmtId="0" fontId="9" fillId="0" borderId="35" xfId="0" applyFont="1" applyFill="1" applyBorder="1" applyAlignment="1" applyProtection="1">
      <alignment horizontal="left" vertical="center" wrapText="1"/>
      <protection locked="0"/>
    </xf>
    <xf numFmtId="0" fontId="9" fillId="0" borderId="0" xfId="0" applyFont="1" applyAlignment="1">
      <alignment horizontal="left"/>
    </xf>
    <xf numFmtId="0" fontId="20" fillId="7" borderId="0" xfId="0" applyFont="1" applyFill="1" applyAlignment="1" applyProtection="1">
      <alignment horizontal="left" vertical="center"/>
      <protection locked="0"/>
    </xf>
    <xf numFmtId="0" fontId="28" fillId="0" borderId="47" xfId="0" applyFont="1" applyBorder="1" applyAlignment="1">
      <alignment horizontal="left" vertical="center" wrapText="1"/>
    </xf>
    <xf numFmtId="0" fontId="28" fillId="0" borderId="52" xfId="0" applyFont="1" applyBorder="1" applyAlignment="1">
      <alignment horizontal="left" vertical="center" wrapText="1"/>
    </xf>
    <xf numFmtId="0" fontId="28" fillId="0" borderId="53" xfId="0" applyFont="1" applyBorder="1" applyAlignment="1">
      <alignment horizontal="left" vertical="center" wrapText="1"/>
    </xf>
    <xf numFmtId="0" fontId="29" fillId="0" borderId="13" xfId="0" applyFont="1" applyBorder="1" applyAlignment="1">
      <alignment horizontal="right" vertical="center" wrapText="1"/>
    </xf>
    <xf numFmtId="0" fontId="29" fillId="0" borderId="3" xfId="0" applyFont="1" applyBorder="1" applyAlignment="1">
      <alignment horizontal="right" vertical="center" wrapText="1"/>
    </xf>
    <xf numFmtId="0" fontId="29" fillId="0" borderId="49" xfId="0" applyFont="1" applyBorder="1" applyAlignment="1">
      <alignment horizontal="right" vertical="center" wrapText="1"/>
    </xf>
    <xf numFmtId="0" fontId="29" fillId="0" borderId="36" xfId="0" applyFont="1" applyBorder="1" applyAlignment="1">
      <alignment horizontal="right" vertical="center" wrapText="1"/>
    </xf>
    <xf numFmtId="0" fontId="9" fillId="0" borderId="38" xfId="0" applyFont="1" applyFill="1" applyBorder="1" applyAlignment="1">
      <alignment horizontal="center" vertical="center"/>
    </xf>
    <xf numFmtId="0" fontId="9" fillId="0" borderId="44" xfId="0" applyFont="1" applyFill="1" applyBorder="1" applyAlignment="1">
      <alignment horizontal="center" vertical="center"/>
    </xf>
    <xf numFmtId="0" fontId="9" fillId="0" borderId="41" xfId="0" applyFont="1" applyFill="1" applyBorder="1" applyAlignment="1">
      <alignment horizontal="center" vertical="center"/>
    </xf>
    <xf numFmtId="0" fontId="28" fillId="0" borderId="49" xfId="0" applyFont="1" applyBorder="1" applyAlignment="1">
      <alignment horizontal="left" vertical="center" wrapText="1"/>
    </xf>
    <xf numFmtId="0" fontId="61" fillId="0" borderId="11" xfId="0" applyFont="1" applyBorder="1" applyAlignment="1">
      <alignment horizontal="center" vertical="center" wrapText="1"/>
    </xf>
    <xf numFmtId="0" fontId="61" fillId="0" borderId="61" xfId="0" applyFont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8" fillId="0" borderId="22" xfId="0" applyFont="1" applyFill="1" applyBorder="1" applyAlignment="1" applyProtection="1">
      <alignment horizontal="center" vertical="center" wrapText="1"/>
      <protection locked="0"/>
    </xf>
    <xf numFmtId="0" fontId="8" fillId="0" borderId="24" xfId="0" applyFont="1" applyFill="1" applyBorder="1" applyAlignment="1" applyProtection="1">
      <alignment horizontal="center" vertical="center" wrapText="1"/>
      <protection locked="0"/>
    </xf>
    <xf numFmtId="0" fontId="5" fillId="2" borderId="29" xfId="0" applyFont="1" applyFill="1" applyBorder="1" applyAlignment="1" applyProtection="1">
      <alignment horizontal="left" vertical="center" wrapText="1"/>
      <protection locked="0"/>
    </xf>
    <xf numFmtId="0" fontId="5" fillId="2" borderId="31" xfId="0" applyFont="1" applyFill="1" applyBorder="1" applyAlignment="1" applyProtection="1">
      <alignment horizontal="left" vertical="center" wrapText="1"/>
      <protection locked="0"/>
    </xf>
    <xf numFmtId="0" fontId="5" fillId="0" borderId="25" xfId="0" applyFont="1" applyBorder="1" applyAlignment="1">
      <alignment horizontal="left" vertical="center" wrapText="1"/>
    </xf>
    <xf numFmtId="0" fontId="5" fillId="0" borderId="27" xfId="0" applyFont="1" applyBorder="1" applyAlignment="1">
      <alignment horizontal="left" vertical="center" wrapText="1"/>
    </xf>
    <xf numFmtId="0" fontId="5" fillId="10" borderId="29" xfId="0" applyFont="1" applyFill="1" applyBorder="1" applyAlignment="1" applyProtection="1">
      <alignment horizontal="left" vertical="center" wrapText="1"/>
      <protection locked="0"/>
    </xf>
    <xf numFmtId="0" fontId="5" fillId="10" borderId="31" xfId="0" applyFont="1" applyFill="1" applyBorder="1" applyAlignment="1" applyProtection="1">
      <alignment horizontal="left" vertical="center" wrapText="1"/>
      <protection locked="0"/>
    </xf>
    <xf numFmtId="0" fontId="13" fillId="0" borderId="13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9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0" borderId="52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13" fillId="0" borderId="35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0" fontId="13" fillId="0" borderId="35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 wrapText="1"/>
    </xf>
    <xf numFmtId="0" fontId="13" fillId="0" borderId="48" xfId="0" applyFont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/>
    </xf>
    <xf numFmtId="3" fontId="5" fillId="0" borderId="65" xfId="0" applyNumberFormat="1" applyFont="1" applyFill="1" applyBorder="1" applyAlignment="1">
      <alignment horizontal="center" vertical="center"/>
    </xf>
    <xf numFmtId="3" fontId="5" fillId="0" borderId="16" xfId="0" applyNumberFormat="1" applyFont="1" applyFill="1" applyBorder="1" applyAlignment="1">
      <alignment horizontal="center" vertical="center"/>
    </xf>
    <xf numFmtId="3" fontId="5" fillId="0" borderId="12" xfId="0" applyNumberFormat="1" applyFont="1" applyFill="1" applyBorder="1" applyAlignment="1">
      <alignment horizontal="center" vertical="center"/>
    </xf>
    <xf numFmtId="3" fontId="5" fillId="0" borderId="29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5" fillId="0" borderId="21" xfId="0" applyNumberFormat="1" applyFont="1" applyFill="1" applyBorder="1" applyAlignment="1">
      <alignment horizontal="center" vertical="center"/>
    </xf>
    <xf numFmtId="3" fontId="5" fillId="0" borderId="29" xfId="0" applyNumberFormat="1" applyFont="1" applyFill="1" applyBorder="1" applyAlignment="1">
      <alignment horizontal="left" vertical="center"/>
    </xf>
    <xf numFmtId="3" fontId="5" fillId="0" borderId="0" xfId="0" applyNumberFormat="1" applyFont="1" applyFill="1" applyBorder="1" applyAlignment="1">
      <alignment horizontal="left" vertical="center"/>
    </xf>
    <xf numFmtId="3" fontId="5" fillId="0" borderId="21" xfId="0" applyNumberFormat="1" applyFont="1" applyFill="1" applyBorder="1" applyAlignment="1">
      <alignment horizontal="left" vertical="center"/>
    </xf>
    <xf numFmtId="0" fontId="13" fillId="0" borderId="49" xfId="0" applyFont="1" applyBorder="1" applyAlignment="1">
      <alignment horizontal="left" vertical="center" wrapText="1"/>
    </xf>
    <xf numFmtId="0" fontId="13" fillId="7" borderId="0" xfId="0" applyFont="1" applyFill="1" applyAlignment="1" applyProtection="1">
      <alignment horizontal="left" vertical="center"/>
      <protection locked="0"/>
    </xf>
    <xf numFmtId="0" fontId="13" fillId="0" borderId="47" xfId="0" applyFont="1" applyBorder="1" applyAlignment="1">
      <alignment horizontal="left" vertical="center" wrapText="1"/>
    </xf>
    <xf numFmtId="0" fontId="13" fillId="0" borderId="52" xfId="0" applyFont="1" applyBorder="1" applyAlignment="1">
      <alignment horizontal="left" vertical="center" wrapText="1"/>
    </xf>
    <xf numFmtId="0" fontId="13" fillId="0" borderId="53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right" vertical="center" wrapText="1"/>
    </xf>
    <xf numFmtId="0" fontId="5" fillId="0" borderId="3" xfId="0" applyFont="1" applyBorder="1" applyAlignment="1">
      <alignment horizontal="right" vertical="center" wrapText="1"/>
    </xf>
    <xf numFmtId="0" fontId="5" fillId="0" borderId="49" xfId="0" applyFont="1" applyBorder="1" applyAlignment="1">
      <alignment horizontal="right" vertical="center" wrapText="1"/>
    </xf>
    <xf numFmtId="0" fontId="5" fillId="0" borderId="36" xfId="0" applyFont="1" applyBorder="1" applyAlignment="1">
      <alignment horizontal="right" vertical="center" wrapText="1"/>
    </xf>
    <xf numFmtId="0" fontId="8" fillId="0" borderId="35" xfId="0" applyFont="1" applyFill="1" applyBorder="1" applyAlignment="1" applyProtection="1">
      <alignment horizontal="center" vertical="center" wrapText="1"/>
      <protection locked="0"/>
    </xf>
    <xf numFmtId="0" fontId="8" fillId="0" borderId="14" xfId="0" applyFont="1" applyFill="1" applyBorder="1" applyAlignment="1" applyProtection="1">
      <alignment horizontal="center" vertical="center" wrapText="1"/>
      <protection locked="0"/>
    </xf>
    <xf numFmtId="3" fontId="5" fillId="12" borderId="2" xfId="0" applyNumberFormat="1" applyFont="1" applyFill="1" applyBorder="1" applyAlignment="1" applyProtection="1">
      <alignment horizontal="center" vertical="center"/>
      <protection locked="0"/>
    </xf>
    <xf numFmtId="3" fontId="5" fillId="12" borderId="28" xfId="0" applyNumberFormat="1" applyFont="1" applyFill="1" applyBorder="1" applyAlignment="1" applyProtection="1">
      <alignment horizontal="center" vertical="center"/>
      <protection locked="0"/>
    </xf>
    <xf numFmtId="3" fontId="5" fillId="12" borderId="15" xfId="0" applyNumberFormat="1" applyFont="1" applyFill="1" applyBorder="1" applyAlignment="1" applyProtection="1">
      <alignment horizontal="center" vertical="center"/>
      <protection locked="0"/>
    </xf>
    <xf numFmtId="0" fontId="8" fillId="0" borderId="13" xfId="0" applyFont="1" applyFill="1" applyBorder="1" applyAlignment="1" applyProtection="1">
      <alignment horizontal="center" vertical="center"/>
      <protection locked="0"/>
    </xf>
    <xf numFmtId="0" fontId="8" fillId="0" borderId="7" xfId="0" applyFont="1" applyFill="1" applyBorder="1" applyAlignment="1" applyProtection="1">
      <alignment horizontal="center" vertical="center"/>
      <protection locked="0"/>
    </xf>
    <xf numFmtId="0" fontId="8" fillId="0" borderId="34" xfId="0" applyFont="1" applyFill="1" applyBorder="1" applyAlignment="1" applyProtection="1">
      <alignment horizontal="center" vertical="center" wrapText="1"/>
      <protection locked="0"/>
    </xf>
    <xf numFmtId="165" fontId="5" fillId="0" borderId="2" xfId="0" applyNumberFormat="1" applyFont="1" applyFill="1" applyBorder="1" applyAlignment="1" applyProtection="1">
      <alignment horizontal="center" vertical="center"/>
      <protection locked="0"/>
    </xf>
    <xf numFmtId="165" fontId="5" fillId="0" borderId="6" xfId="0" applyNumberFormat="1" applyFont="1" applyFill="1" applyBorder="1" applyAlignment="1" applyProtection="1">
      <alignment horizontal="center" vertical="center"/>
      <protection locked="0"/>
    </xf>
    <xf numFmtId="165" fontId="13" fillId="0" borderId="39" xfId="0" applyNumberFormat="1" applyFont="1" applyFill="1" applyBorder="1" applyAlignment="1" applyProtection="1">
      <alignment horizontal="center" vertical="center"/>
      <protection locked="0"/>
    </xf>
    <xf numFmtId="165" fontId="13" fillId="0" borderId="57" xfId="0" applyNumberFormat="1" applyFont="1" applyFill="1" applyBorder="1" applyAlignment="1" applyProtection="1">
      <alignment horizontal="center" vertical="center"/>
      <protection locked="0"/>
    </xf>
    <xf numFmtId="0" fontId="8" fillId="12" borderId="35" xfId="0" applyFont="1" applyFill="1" applyBorder="1" applyAlignment="1" applyProtection="1">
      <alignment horizontal="center" vertical="center" wrapText="1"/>
      <protection locked="0"/>
    </xf>
    <xf numFmtId="0" fontId="48" fillId="3" borderId="0" xfId="0" applyFont="1" applyFill="1" applyBorder="1" applyAlignment="1">
      <alignment horizontal="center" vertical="center" wrapText="1"/>
    </xf>
    <xf numFmtId="3" fontId="9" fillId="11" borderId="33" xfId="0" applyNumberFormat="1" applyFont="1" applyFill="1" applyBorder="1" applyAlignment="1">
      <alignment horizontal="center" vertical="center"/>
    </xf>
    <xf numFmtId="3" fontId="9" fillId="11" borderId="10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 applyProtection="1">
      <alignment horizontal="center" vertical="center"/>
      <protection locked="0"/>
    </xf>
    <xf numFmtId="3" fontId="5" fillId="0" borderId="28" xfId="0" applyNumberFormat="1" applyFont="1" applyFill="1" applyBorder="1" applyAlignment="1" applyProtection="1">
      <alignment horizontal="center" vertical="center"/>
      <protection locked="0"/>
    </xf>
    <xf numFmtId="3" fontId="5" fillId="0" borderId="15" xfId="0" applyNumberFormat="1" applyFont="1" applyFill="1" applyBorder="1" applyAlignment="1" applyProtection="1">
      <alignment horizontal="center" vertical="center"/>
      <protection locked="0"/>
    </xf>
    <xf numFmtId="0" fontId="19" fillId="12" borderId="38" xfId="0" applyFont="1" applyFill="1" applyBorder="1" applyAlignment="1" applyProtection="1">
      <alignment horizontal="center" vertical="center" wrapText="1"/>
      <protection locked="0"/>
    </xf>
    <xf numFmtId="0" fontId="19" fillId="12" borderId="44" xfId="0" applyFont="1" applyFill="1" applyBorder="1" applyAlignment="1" applyProtection="1">
      <alignment horizontal="center" vertical="center" wrapText="1"/>
      <protection locked="0"/>
    </xf>
    <xf numFmtId="0" fontId="19" fillId="12" borderId="41" xfId="0" applyFont="1" applyFill="1" applyBorder="1" applyAlignment="1" applyProtection="1">
      <alignment horizontal="center" vertical="center" wrapText="1"/>
      <protection locked="0"/>
    </xf>
    <xf numFmtId="3" fontId="13" fillId="12" borderId="39" xfId="0" applyNumberFormat="1" applyFont="1" applyFill="1" applyBorder="1" applyAlignment="1" applyProtection="1">
      <alignment horizontal="center" vertical="center"/>
      <protection locked="0"/>
    </xf>
    <xf numFmtId="3" fontId="13" fillId="12" borderId="55" xfId="0" applyNumberFormat="1" applyFont="1" applyFill="1" applyBorder="1" applyAlignment="1" applyProtection="1">
      <alignment horizontal="center" vertical="center"/>
      <protection locked="0"/>
    </xf>
    <xf numFmtId="3" fontId="13" fillId="12" borderId="40" xfId="0" applyNumberFormat="1" applyFont="1" applyFill="1" applyBorder="1" applyAlignment="1" applyProtection="1">
      <alignment horizontal="center" vertical="center"/>
      <protection locked="0"/>
    </xf>
    <xf numFmtId="0" fontId="29" fillId="0" borderId="7" xfId="0" applyFont="1" applyBorder="1" applyAlignment="1">
      <alignment horizontal="right" vertical="center" wrapText="1"/>
    </xf>
    <xf numFmtId="0" fontId="5" fillId="0" borderId="7" xfId="0" applyFont="1" applyBorder="1" applyAlignment="1">
      <alignment horizontal="right" vertical="center" wrapText="1"/>
    </xf>
  </cellXfs>
  <cellStyles count="3">
    <cellStyle name="Гиперссылка" xfId="1" builtinId="8"/>
    <cellStyle name="Обычный" xfId="0" builtinId="0"/>
    <cellStyle name="Обычный 2" xfId="2" xr:uid="{0F840FCA-1BAA-4478-A751-20CA4A94DBD6}"/>
  </cellStyles>
  <dxfs count="68"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B8FAA0"/>
      <color rgb="FFFC6472"/>
      <color rgb="FFFF2525"/>
      <color rgb="FFFAB8F5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800" b="1"/>
              <a:t>Доходи надавача ПМД у 2018 році (поквартально)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122031706620448E-2"/>
          <c:y val="0.12589528949582668"/>
          <c:w val="0.86889054798890009"/>
          <c:h val="0.565203251198221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'5_Результати (порівняння)'!$B$12</c:f>
              <c:strCache>
                <c:ptCount val="1"/>
                <c:pt idx="0">
                  <c:v>Надходження надавача ПМД від медичного обслуговування населення зеленого списку (Розділ І вкладки "1_Доходи"), грн.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'5_Результати (порівняння)'!$B$12:$B$15</c:f>
              <c:strCache>
                <c:ptCount val="4"/>
                <c:pt idx="0">
                  <c:v>Надходження надавача ПМД від медичного обслуговування населення зеленого списку (Розділ І вкладки "1_Доходи"), грн.</c:v>
                </c:pt>
                <c:pt idx="1">
                  <c:v>Надходження надавача ПМД від медичного обслуговування населення червоного списку (Розділ 2 вкладки "1_Доходи"), грн.</c:v>
                </c:pt>
                <c:pt idx="2">
                  <c:v>Інші надходження/доходи надавача ПМД (Розділ 3 вкладки "1_Доходи"), грн.</c:v>
                </c:pt>
                <c:pt idx="3">
                  <c:v>ВСЬОГО ДОХОДІВ надавача ПМД
у 2018 році, грн.</c:v>
                </c:pt>
              </c:strCache>
            </c:strRef>
          </c:cat>
          <c:val>
            <c:numRef>
              <c:f>'5_Результати (порівняння)'!$C$12:$J$12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17-4F64-AEE6-30CC719D82EF}"/>
            </c:ext>
          </c:extLst>
        </c:ser>
        <c:ser>
          <c:idx val="2"/>
          <c:order val="1"/>
          <c:tx>
            <c:strRef>
              <c:f>'5_Результати (порівняння)'!$B$13</c:f>
              <c:strCache>
                <c:ptCount val="1"/>
                <c:pt idx="0">
                  <c:v>Надходження надавача ПМД від медичного обслуговування населення червоного списку (Розділ 2 вкладки "1_Доходи"), грн.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'5_Результати (порівняння)'!$B$12:$B$15</c:f>
              <c:strCache>
                <c:ptCount val="4"/>
                <c:pt idx="0">
                  <c:v>Надходження надавача ПМД від медичного обслуговування населення зеленого списку (Розділ І вкладки "1_Доходи"), грн.</c:v>
                </c:pt>
                <c:pt idx="1">
                  <c:v>Надходження надавача ПМД від медичного обслуговування населення червоного списку (Розділ 2 вкладки "1_Доходи"), грн.</c:v>
                </c:pt>
                <c:pt idx="2">
                  <c:v>Інші надходження/доходи надавача ПМД (Розділ 3 вкладки "1_Доходи"), грн.</c:v>
                </c:pt>
                <c:pt idx="3">
                  <c:v>ВСЬОГО ДОХОДІВ надавача ПМД
у 2018 році, грн.</c:v>
                </c:pt>
              </c:strCache>
            </c:strRef>
          </c:cat>
          <c:val>
            <c:numRef>
              <c:f>'5_Результати (порівняння)'!$C$13:$J$13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17-4F64-AEE6-30CC719D82EF}"/>
            </c:ext>
          </c:extLst>
        </c:ser>
        <c:ser>
          <c:idx val="3"/>
          <c:order val="2"/>
          <c:tx>
            <c:strRef>
              <c:f>'5_Результати (порівняння)'!$B$14</c:f>
              <c:strCache>
                <c:ptCount val="1"/>
                <c:pt idx="0">
                  <c:v>Інші надходження/доходи надавача ПМД (Розділ 3 вкладки "1_Доходи"), грн.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'5_Результати (порівняння)'!$B$12:$B$15</c:f>
              <c:strCache>
                <c:ptCount val="4"/>
                <c:pt idx="0">
                  <c:v>Надходження надавача ПМД від медичного обслуговування населення зеленого списку (Розділ І вкладки "1_Доходи"), грн.</c:v>
                </c:pt>
                <c:pt idx="1">
                  <c:v>Надходження надавача ПМД від медичного обслуговування населення червоного списку (Розділ 2 вкладки "1_Доходи"), грн.</c:v>
                </c:pt>
                <c:pt idx="2">
                  <c:v>Інші надходження/доходи надавача ПМД (Розділ 3 вкладки "1_Доходи"), грн.</c:v>
                </c:pt>
                <c:pt idx="3">
                  <c:v>ВСЬОГО ДОХОДІВ надавача ПМД
у 2018 році, грн.</c:v>
                </c:pt>
              </c:strCache>
            </c:strRef>
          </c:cat>
          <c:val>
            <c:numRef>
              <c:f>'5_Результати (порівняння)'!$C$14:$J$14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17-4F64-AEE6-30CC719D82EF}"/>
            </c:ext>
          </c:extLst>
        </c:ser>
        <c:ser>
          <c:idx val="4"/>
          <c:order val="3"/>
          <c:tx>
            <c:strRef>
              <c:f>'5_Результати (порівняння)'!$B$15</c:f>
              <c:strCache>
                <c:ptCount val="1"/>
                <c:pt idx="0">
                  <c:v>ВСЬОГО ДОХОДІВ надавача ПМД
у 2018 році, грн.</c:v>
                </c:pt>
              </c:strCache>
            </c:strRef>
          </c:tx>
          <c:spPr>
            <a:pattFill prst="wdDnDiag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'5_Результати (порівняння)'!$B$12:$B$15</c:f>
              <c:strCache>
                <c:ptCount val="4"/>
                <c:pt idx="0">
                  <c:v>Надходження надавача ПМД від медичного обслуговування населення зеленого списку (Розділ І вкладки "1_Доходи"), грн.</c:v>
                </c:pt>
                <c:pt idx="1">
                  <c:v>Надходження надавача ПМД від медичного обслуговування населення червоного списку (Розділ 2 вкладки "1_Доходи"), грн.</c:v>
                </c:pt>
                <c:pt idx="2">
                  <c:v>Інші надходження/доходи надавача ПМД (Розділ 3 вкладки "1_Доходи"), грн.</c:v>
                </c:pt>
                <c:pt idx="3">
                  <c:v>ВСЬОГО ДОХОДІВ надавача ПМД
у 2018 році, грн.</c:v>
                </c:pt>
              </c:strCache>
            </c:strRef>
          </c:cat>
          <c:val>
            <c:numRef>
              <c:f>'5_Результати (порівняння)'!$C$15:$J$15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917-4F64-AEE6-30CC719D8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9"/>
        <c:overlap val="-9"/>
        <c:axId val="488622552"/>
        <c:axId val="488603200"/>
      </c:barChart>
      <c:catAx>
        <c:axId val="488622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88603200"/>
        <c:crosses val="autoZero"/>
        <c:auto val="1"/>
        <c:lblAlgn val="ctr"/>
        <c:lblOffset val="100"/>
        <c:noMultiLvlLbl val="0"/>
      </c:catAx>
      <c:valAx>
        <c:axId val="48860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88622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286110700004792E-2"/>
          <c:y val="0.72376714941543829"/>
          <c:w val="0.89237118299109497"/>
          <c:h val="0.256182806087832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uk-UA" sz="1800" b="1"/>
              <a:t>Видатки надавача ПМД у 2018 році</a:t>
            </a:r>
            <a:endParaRPr lang="ru-RU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589422928435287E-2"/>
          <c:y val="9.5739092681828147E-2"/>
          <c:w val="0.88312585543206856"/>
          <c:h val="0.65713406177207978"/>
        </c:manualLayout>
      </c:layout>
      <c:barChart>
        <c:barDir val="col"/>
        <c:grouping val="clustered"/>
        <c:varyColors val="0"/>
        <c:ser>
          <c:idx val="1"/>
          <c:order val="0"/>
          <c:tx>
            <c:v>Капітальні видатки надавача ПМД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('5_Результати (порівняння)'!$C$17:$C$18,'5_Результати (порівняння)'!$D$17:$D$18,'5_Результати (порівняння)'!$E$18,'5_Результати (порівняння)'!$F$18,'5_Результати (порівняння)'!$H$18,'5_Результати (порівняння)'!$I$18,'5_Результати (порівняння)'!$K$18,'5_Результати (порівняння)'!$L$18)</c:f>
              <c:strCache>
                <c:ptCount val="8"/>
                <c:pt idx="0">
                  <c:v>І квартал 2018</c:v>
                </c:pt>
                <c:pt idx="1">
                  <c:v>ІІ квартал 2018</c:v>
                </c:pt>
                <c:pt idx="2">
                  <c:v>базові</c:v>
                </c:pt>
                <c:pt idx="3">
                  <c:v>оптимізовані</c:v>
                </c:pt>
                <c:pt idx="4">
                  <c:v>базові</c:v>
                </c:pt>
                <c:pt idx="5">
                  <c:v>оптимізовані</c:v>
                </c:pt>
                <c:pt idx="6">
                  <c:v>базові</c:v>
                </c:pt>
                <c:pt idx="7">
                  <c:v>оптимізовані</c:v>
                </c:pt>
              </c:strCache>
            </c:strRef>
          </c:cat>
          <c:val>
            <c:numRef>
              <c:f>('5_Результати (порівняння)'!$C$29,'5_Результати (порівняння)'!$D$29,'5_Результати (порівняння)'!$E$29,'5_Результати (порівняння)'!$F$29,'5_Результати (порівняння)'!$H$29,'5_Результати (порівняння)'!$I$29,'5_Результати (порівняння)'!$K$29,'5_Результати (порівняння)'!$L$29)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45-49A6-B4CD-B8073D33D48A}"/>
            </c:ext>
          </c:extLst>
        </c:ser>
        <c:ser>
          <c:idx val="2"/>
          <c:order val="1"/>
          <c:tx>
            <c:v>Нерозподілені видатки надавача ПМД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('5_Результати (порівняння)'!$C$17:$C$18,'5_Результати (порівняння)'!$D$17:$D$18,'5_Результати (порівняння)'!$E$18,'5_Результати (порівняння)'!$F$18,'5_Результати (порівняння)'!$H$18,'5_Результати (порівняння)'!$I$18,'5_Результати (порівняння)'!$K$18,'5_Результати (порівняння)'!$L$18)</c:f>
              <c:strCache>
                <c:ptCount val="8"/>
                <c:pt idx="0">
                  <c:v>І квартал 2018</c:v>
                </c:pt>
                <c:pt idx="1">
                  <c:v>ІІ квартал 2018</c:v>
                </c:pt>
                <c:pt idx="2">
                  <c:v>базові</c:v>
                </c:pt>
                <c:pt idx="3">
                  <c:v>оптимізовані</c:v>
                </c:pt>
                <c:pt idx="4">
                  <c:v>базові</c:v>
                </c:pt>
                <c:pt idx="5">
                  <c:v>оптимізовані</c:v>
                </c:pt>
                <c:pt idx="6">
                  <c:v>базові</c:v>
                </c:pt>
                <c:pt idx="7">
                  <c:v>оптимізовані</c:v>
                </c:pt>
              </c:strCache>
            </c:strRef>
          </c:cat>
          <c:val>
            <c:numRef>
              <c:f>('5_Результати (порівняння)'!$C$35,'5_Результати (порівняння)'!$D$35,'5_Результати (порівняння)'!$E$35,'5_Результати (порівняння)'!$F$35,'5_Результати (порівняння)'!$H$35,'5_Результати (порівняння)'!$I$35,'5_Результати (порівняння)'!$K$35,'5_Результати (порівняння)'!$L$35)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45-49A6-B4CD-B8073D33D48A}"/>
            </c:ext>
          </c:extLst>
        </c:ser>
        <c:ser>
          <c:idx val="0"/>
          <c:order val="2"/>
          <c:tx>
            <c:v>Поточні видатки надавача ПМД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('5_Результати (порівняння)'!$C$17:$C$18,'5_Результати (порівняння)'!$D$17:$D$18,'5_Результати (порівняння)'!$E$18,'5_Результати (порівняння)'!$F$18,'5_Результати (порівняння)'!$H$18,'5_Результати (порівняння)'!$I$18,'5_Результати (порівняння)'!$K$18,'5_Результати (порівняння)'!$L$18)</c:f>
              <c:strCache>
                <c:ptCount val="8"/>
                <c:pt idx="0">
                  <c:v>І квартал 2018</c:v>
                </c:pt>
                <c:pt idx="1">
                  <c:v>ІІ квартал 2018</c:v>
                </c:pt>
                <c:pt idx="2">
                  <c:v>базові</c:v>
                </c:pt>
                <c:pt idx="3">
                  <c:v>оптимізовані</c:v>
                </c:pt>
                <c:pt idx="4">
                  <c:v>базові</c:v>
                </c:pt>
                <c:pt idx="5">
                  <c:v>оптимізовані</c:v>
                </c:pt>
                <c:pt idx="6">
                  <c:v>базові</c:v>
                </c:pt>
                <c:pt idx="7">
                  <c:v>оптимізовані</c:v>
                </c:pt>
              </c:strCache>
            </c:strRef>
          </c:cat>
          <c:val>
            <c:numRef>
              <c:f>('5_Результати (порівняння)'!$C$19,'5_Результати (порівняння)'!$D$19,'5_Результати (порівняння)'!$E$19,'5_Результати (порівняння)'!$F$19,'5_Результати (порівняння)'!$H$19,'5_Результати (порівняння)'!$I$19,'5_Результати (порівняння)'!$K$19,'5_Результати (порівняння)'!$L$19)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4-401B-A409-4C8B156D06D1}"/>
            </c:ext>
          </c:extLst>
        </c:ser>
        <c:ser>
          <c:idx val="3"/>
          <c:order val="3"/>
          <c:tx>
            <c:v>Всього видатків надавача ПМД</c:v>
          </c:tx>
          <c:spPr>
            <a:pattFill prst="wdUpDiag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('5_Результати (порівняння)'!$C$36,'5_Результати (порівняння)'!$D$36,'5_Результати (порівняння)'!$E$36,'5_Результати (порівняння)'!$F$36,'5_Результати (порівняння)'!$H$36,'5_Результати (порівняння)'!$I$36,'5_Результати (порівняння)'!$K$36,'5_Результати (порівняння)'!$L$36)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4-401B-A409-4C8B156D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0860688"/>
        <c:axId val="295106632"/>
      </c:barChart>
      <c:catAx>
        <c:axId val="21086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95106632"/>
        <c:crosses val="autoZero"/>
        <c:auto val="1"/>
        <c:lblAlgn val="ctr"/>
        <c:lblOffset val="100"/>
        <c:noMultiLvlLbl val="0"/>
      </c:catAx>
      <c:valAx>
        <c:axId val="295106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10860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156157030708482E-2"/>
          <c:y val="0.92823392870902166"/>
          <c:w val="0.89999994711393705"/>
          <c:h val="4.11860171174214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1_&#1044;&#1086;&#1093;&#1086;&#1076;&#1080;'!B16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2_&#1042;&#1080;&#1076;&#1072;&#1090;&#1082;&#1080; (&#1073;&#1072;&#1079;&#1086;&#1074;&#1110;)'!B15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4_&#1042;&#1080;&#1076;&#1072;&#1090;&#1082;&#1080; (&#1086;&#1087;&#1090;&#1080;&#1084;&#1110;&#1079;&#1086;&#1074;&#1072;&#1085;&#1110;)'!B15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11905</xdr:colOff>
      <xdr:row>3</xdr:row>
      <xdr:rowOff>35717</xdr:rowOff>
    </xdr:from>
    <xdr:to>
      <xdr:col>8</xdr:col>
      <xdr:colOff>273844</xdr:colOff>
      <xdr:row>4</xdr:row>
      <xdr:rowOff>47624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5F2782E-A06B-456C-91FB-CD5DCC4F72A3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rcRect l="7392" t="34449" r="6959" b="58280"/>
        <a:stretch/>
      </xdr:blipFill>
      <xdr:spPr bwMode="auto">
        <a:xfrm>
          <a:off x="654843" y="2024061"/>
          <a:ext cx="10203657" cy="5595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1524001</xdr:colOff>
      <xdr:row>2</xdr:row>
      <xdr:rowOff>83342</xdr:rowOff>
    </xdr:from>
    <xdr:to>
      <xdr:col>4</xdr:col>
      <xdr:colOff>166687</xdr:colOff>
      <xdr:row>2</xdr:row>
      <xdr:rowOff>1559717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B1BCA3D-E9C1-4D0B-A9C3-E9B5893973EE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7853" t="16713" r="59936" b="63963"/>
        <a:stretch/>
      </xdr:blipFill>
      <xdr:spPr bwMode="auto">
        <a:xfrm>
          <a:off x="2166939" y="297655"/>
          <a:ext cx="6155529" cy="14763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2</xdr:row>
      <xdr:rowOff>28574</xdr:rowOff>
    </xdr:from>
    <xdr:to>
      <xdr:col>8</xdr:col>
      <xdr:colOff>19050</xdr:colOff>
      <xdr:row>4</xdr:row>
      <xdr:rowOff>19050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F6B0CCC-D2CF-466F-85F2-EB9596880279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481" t="36189" r="6851" b="56541"/>
        <a:stretch/>
      </xdr:blipFill>
      <xdr:spPr bwMode="auto">
        <a:xfrm>
          <a:off x="9524" y="523874"/>
          <a:ext cx="9610726" cy="5238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174625</xdr:colOff>
      <xdr:row>29</xdr:row>
      <xdr:rowOff>3615</xdr:rowOff>
    </xdr:from>
    <xdr:to>
      <xdr:col>3</xdr:col>
      <xdr:colOff>2301875</xdr:colOff>
      <xdr:row>33</xdr:row>
      <xdr:rowOff>214312</xdr:rowOff>
    </xdr:to>
    <xdr:sp macro="" textlink="">
      <xdr:nvSpPr>
        <xdr:cNvPr id="3" name="Стрелка: вправо 2">
          <a:extLst>
            <a:ext uri="{FF2B5EF4-FFF2-40B4-BE49-F238E27FC236}">
              <a16:creationId xmlns:a16="http://schemas.microsoft.com/office/drawing/2014/main" id="{8165C9BD-1FD0-4AD6-807F-7AB090B2F394}"/>
            </a:ext>
          </a:extLst>
        </xdr:cNvPr>
        <xdr:cNvSpPr/>
      </xdr:nvSpPr>
      <xdr:spPr>
        <a:xfrm>
          <a:off x="6103938" y="13910115"/>
          <a:ext cx="2127250" cy="2496697"/>
        </a:xfrm>
        <a:prstGeom prst="rightArrow">
          <a:avLst/>
        </a:prstGeom>
        <a:solidFill>
          <a:srgbClr val="B8FA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1800" b="1">
              <a:solidFill>
                <a:sysClr val="windowText" lastClr="000000"/>
              </a:solidFill>
            </a:rPr>
            <a:t>негірське</a:t>
          </a:r>
        </a:p>
        <a:p>
          <a:pPr algn="ctr"/>
          <a:r>
            <a:rPr lang="uk-UA" sz="1800" b="1">
              <a:solidFill>
                <a:sysClr val="windowText" lastClr="000000"/>
              </a:solidFill>
            </a:rPr>
            <a:t>(населення)</a:t>
          </a:r>
          <a:endParaRPr lang="en-US" sz="18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63212</xdr:colOff>
      <xdr:row>2</xdr:row>
      <xdr:rowOff>16452</xdr:rowOff>
    </xdr:from>
    <xdr:to>
      <xdr:col>4</xdr:col>
      <xdr:colOff>1228725</xdr:colOff>
      <xdr:row>3</xdr:row>
      <xdr:rowOff>380999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9181D5E-2E8C-414F-9D21-0B358FFDAC17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660" t="35713" r="7125" b="56212"/>
        <a:stretch/>
      </xdr:blipFill>
      <xdr:spPr bwMode="auto">
        <a:xfrm>
          <a:off x="63212" y="511752"/>
          <a:ext cx="9471313" cy="5740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277091</xdr:colOff>
      <xdr:row>83</xdr:row>
      <xdr:rowOff>86591</xdr:rowOff>
    </xdr:from>
    <xdr:to>
      <xdr:col>5</xdr:col>
      <xdr:colOff>415636</xdr:colOff>
      <xdr:row>88</xdr:row>
      <xdr:rowOff>121227</xdr:rowOff>
    </xdr:to>
    <xdr:sp macro="" textlink="">
      <xdr:nvSpPr>
        <xdr:cNvPr id="2" name="Прямоугольник: скругленные углы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B94051-C827-43C4-8DE3-B3950E089C55}"/>
            </a:ext>
          </a:extLst>
        </xdr:cNvPr>
        <xdr:cNvSpPr/>
      </xdr:nvSpPr>
      <xdr:spPr>
        <a:xfrm>
          <a:off x="3723409" y="34584409"/>
          <a:ext cx="7187045" cy="1160318"/>
        </a:xfrm>
        <a:prstGeom prst="roundRect">
          <a:avLst/>
        </a:prstGeom>
        <a:solidFill>
          <a:schemeClr val="bg1"/>
        </a:solidFill>
        <a:ln w="762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Натисніть</a:t>
          </a:r>
          <a:r>
            <a:rPr lang="en-US" sz="24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uk-UA" sz="24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СЮДИ</a:t>
          </a:r>
          <a:r>
            <a:rPr lang="uk-UA" sz="24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для автоматичного </a:t>
          </a:r>
          <a:r>
            <a:rPr lang="uk-UA" sz="24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переходу</a:t>
          </a:r>
          <a:r>
            <a:rPr lang="uk-UA" sz="24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uk-UA" sz="24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до розрахованих доходів надавача ПМД</a:t>
          </a:r>
          <a:endParaRPr lang="en-US" sz="2400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254013</xdr:colOff>
      <xdr:row>42</xdr:row>
      <xdr:rowOff>173182</xdr:rowOff>
    </xdr:from>
    <xdr:to>
      <xdr:col>3</xdr:col>
      <xdr:colOff>2143125</xdr:colOff>
      <xdr:row>49</xdr:row>
      <xdr:rowOff>82976</xdr:rowOff>
    </xdr:to>
    <xdr:sp macro="" textlink="">
      <xdr:nvSpPr>
        <xdr:cNvPr id="8" name="Стрелка: вправо 7">
          <a:extLst>
            <a:ext uri="{FF2B5EF4-FFF2-40B4-BE49-F238E27FC236}">
              <a16:creationId xmlns:a16="http://schemas.microsoft.com/office/drawing/2014/main" id="{3C0B172C-2713-4DDA-8878-940FA5CE228B}"/>
            </a:ext>
          </a:extLst>
        </xdr:cNvPr>
        <xdr:cNvSpPr/>
      </xdr:nvSpPr>
      <xdr:spPr>
        <a:xfrm>
          <a:off x="6191263" y="19366057"/>
          <a:ext cx="1889112" cy="2894294"/>
        </a:xfrm>
        <a:prstGeom prst="rightArrow">
          <a:avLst/>
        </a:prstGeom>
        <a:solidFill>
          <a:srgbClr val="B8FA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1800" b="1">
              <a:solidFill>
                <a:sysClr val="windowText" lastClr="000000"/>
              </a:solidFill>
            </a:rPr>
            <a:t>гірське</a:t>
          </a:r>
        </a:p>
        <a:p>
          <a:pPr algn="ctr"/>
          <a:r>
            <a:rPr lang="uk-UA" sz="1800" b="1">
              <a:solidFill>
                <a:sysClr val="windowText" lastClr="000000"/>
              </a:solidFill>
            </a:rPr>
            <a:t>(населення)</a:t>
          </a:r>
          <a:endParaRPr lang="en-U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571500</xdr:colOff>
      <xdr:row>29</xdr:row>
      <xdr:rowOff>142875</xdr:rowOff>
    </xdr:from>
    <xdr:to>
      <xdr:col>17</xdr:col>
      <xdr:colOff>2078181</xdr:colOff>
      <xdr:row>34</xdr:row>
      <xdr:rowOff>139260</xdr:rowOff>
    </xdr:to>
    <xdr:sp macro="" textlink="">
      <xdr:nvSpPr>
        <xdr:cNvPr id="9" name="Стрелка: вправо 8">
          <a:extLst>
            <a:ext uri="{FF2B5EF4-FFF2-40B4-BE49-F238E27FC236}">
              <a16:creationId xmlns:a16="http://schemas.microsoft.com/office/drawing/2014/main" id="{CFA9722D-9D56-4B8C-B859-DB7B1C0EBF29}"/>
            </a:ext>
          </a:extLst>
        </xdr:cNvPr>
        <xdr:cNvSpPr/>
      </xdr:nvSpPr>
      <xdr:spPr>
        <a:xfrm>
          <a:off x="40528875" y="13731875"/>
          <a:ext cx="1506681" cy="2361760"/>
        </a:xfrm>
        <a:prstGeom prst="rightArrow">
          <a:avLst/>
        </a:prstGeom>
        <a:solidFill>
          <a:srgbClr val="B8FA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1800" b="1">
              <a:solidFill>
                <a:sysClr val="windowText" lastClr="000000"/>
              </a:solidFill>
            </a:rPr>
            <a:t>негірські (доходи)</a:t>
          </a:r>
          <a:endParaRPr lang="en-U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460375</xdr:colOff>
      <xdr:row>42</xdr:row>
      <xdr:rowOff>365125</xdr:rowOff>
    </xdr:from>
    <xdr:to>
      <xdr:col>17</xdr:col>
      <xdr:colOff>1967056</xdr:colOff>
      <xdr:row>48</xdr:row>
      <xdr:rowOff>91635</xdr:rowOff>
    </xdr:to>
    <xdr:sp macro="" textlink="">
      <xdr:nvSpPr>
        <xdr:cNvPr id="10" name="Стрелка: вправо 9">
          <a:extLst>
            <a:ext uri="{FF2B5EF4-FFF2-40B4-BE49-F238E27FC236}">
              <a16:creationId xmlns:a16="http://schemas.microsoft.com/office/drawing/2014/main" id="{55A0EA80-924D-4708-BA93-6EACDFD2B03C}"/>
            </a:ext>
          </a:extLst>
        </xdr:cNvPr>
        <xdr:cNvSpPr/>
      </xdr:nvSpPr>
      <xdr:spPr>
        <a:xfrm>
          <a:off x="40767000" y="19558000"/>
          <a:ext cx="1506681" cy="2361760"/>
        </a:xfrm>
        <a:prstGeom prst="rightArrow">
          <a:avLst/>
        </a:prstGeom>
        <a:solidFill>
          <a:srgbClr val="B8FAA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1800" b="1">
              <a:solidFill>
                <a:sysClr val="windowText" lastClr="000000"/>
              </a:solidFill>
            </a:rPr>
            <a:t>гірські (доходи)</a:t>
          </a:r>
          <a:endParaRPr lang="en-U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285750</xdr:colOff>
      <xdr:row>58</xdr:row>
      <xdr:rowOff>111125</xdr:rowOff>
    </xdr:from>
    <xdr:to>
      <xdr:col>3</xdr:col>
      <xdr:colOff>1952625</xdr:colOff>
      <xdr:row>63</xdr:row>
      <xdr:rowOff>142875</xdr:rowOff>
    </xdr:to>
    <xdr:sp macro="" textlink="">
      <xdr:nvSpPr>
        <xdr:cNvPr id="12" name="Стрелка: вправо 11">
          <a:extLst>
            <a:ext uri="{FF2B5EF4-FFF2-40B4-BE49-F238E27FC236}">
              <a16:creationId xmlns:a16="http://schemas.microsoft.com/office/drawing/2014/main" id="{0DBFA78B-AA26-4EC0-8DD1-98CB792526C1}"/>
            </a:ext>
          </a:extLst>
        </xdr:cNvPr>
        <xdr:cNvSpPr/>
      </xdr:nvSpPr>
      <xdr:spPr>
        <a:xfrm>
          <a:off x="6223000" y="26924000"/>
          <a:ext cx="1666875" cy="2476500"/>
        </a:xfrm>
        <a:prstGeom prst="rightArrow">
          <a:avLst/>
        </a:prstGeom>
        <a:solidFill>
          <a:srgbClr val="FC647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1800" b="1">
              <a:solidFill>
                <a:sysClr val="windowText" lastClr="000000"/>
              </a:solidFill>
            </a:rPr>
            <a:t>населення</a:t>
          </a:r>
          <a:endParaRPr lang="en-U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1825625</xdr:colOff>
      <xdr:row>58</xdr:row>
      <xdr:rowOff>47625</xdr:rowOff>
    </xdr:from>
    <xdr:to>
      <xdr:col>17</xdr:col>
      <xdr:colOff>1063625</xdr:colOff>
      <xdr:row>63</xdr:row>
      <xdr:rowOff>79375</xdr:rowOff>
    </xdr:to>
    <xdr:sp macro="" textlink="">
      <xdr:nvSpPr>
        <xdr:cNvPr id="13" name="Стрелка: вправо 12">
          <a:extLst>
            <a:ext uri="{FF2B5EF4-FFF2-40B4-BE49-F238E27FC236}">
              <a16:creationId xmlns:a16="http://schemas.microsoft.com/office/drawing/2014/main" id="{B4647981-3FB3-4596-A4D1-2335782B2274}"/>
            </a:ext>
          </a:extLst>
        </xdr:cNvPr>
        <xdr:cNvSpPr/>
      </xdr:nvSpPr>
      <xdr:spPr>
        <a:xfrm>
          <a:off x="39639875" y="26860500"/>
          <a:ext cx="4524375" cy="2476500"/>
        </a:xfrm>
        <a:prstGeom prst="rightArrow">
          <a:avLst/>
        </a:prstGeom>
        <a:solidFill>
          <a:srgbClr val="FC647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1800" b="1">
              <a:solidFill>
                <a:sysClr val="windowText" lastClr="000000"/>
              </a:solidFill>
            </a:rPr>
            <a:t>доходи</a:t>
          </a:r>
          <a:endParaRPr lang="en-US" sz="18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284390</xdr:rowOff>
    </xdr:from>
    <xdr:to>
      <xdr:col>5</xdr:col>
      <xdr:colOff>647700</xdr:colOff>
      <xdr:row>3</xdr:row>
      <xdr:rowOff>276225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83B0EAA-E6CD-4B3C-AC28-91E144A67F39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219" t="35555" r="7032" b="56701"/>
        <a:stretch/>
      </xdr:blipFill>
      <xdr:spPr bwMode="auto">
        <a:xfrm>
          <a:off x="0" y="493940"/>
          <a:ext cx="9496425" cy="4871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707572</xdr:colOff>
      <xdr:row>160</xdr:row>
      <xdr:rowOff>17316</xdr:rowOff>
    </xdr:from>
    <xdr:to>
      <xdr:col>4</xdr:col>
      <xdr:colOff>1229591</xdr:colOff>
      <xdr:row>163</xdr:row>
      <xdr:rowOff>452368</xdr:rowOff>
    </xdr:to>
    <xdr:sp macro="" textlink="">
      <xdr:nvSpPr>
        <xdr:cNvPr id="4" name="Стрелка: вправо 3">
          <a:extLst>
            <a:ext uri="{FF2B5EF4-FFF2-40B4-BE49-F238E27FC236}">
              <a16:creationId xmlns:a16="http://schemas.microsoft.com/office/drawing/2014/main" id="{CC1E654B-E113-451B-B53C-4DCF6B84AE00}"/>
            </a:ext>
          </a:extLst>
        </xdr:cNvPr>
        <xdr:cNvSpPr/>
      </xdr:nvSpPr>
      <xdr:spPr>
        <a:xfrm rot="10800000">
          <a:off x="7825345" y="59730407"/>
          <a:ext cx="522019" cy="1751234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658091</xdr:colOff>
      <xdr:row>145</xdr:row>
      <xdr:rowOff>69273</xdr:rowOff>
    </xdr:from>
    <xdr:to>
      <xdr:col>4</xdr:col>
      <xdr:colOff>1180110</xdr:colOff>
      <xdr:row>148</xdr:row>
      <xdr:rowOff>556279</xdr:rowOff>
    </xdr:to>
    <xdr:sp macro="" textlink="">
      <xdr:nvSpPr>
        <xdr:cNvPr id="5" name="Стрелка: вправо 4">
          <a:extLst>
            <a:ext uri="{FF2B5EF4-FFF2-40B4-BE49-F238E27FC236}">
              <a16:creationId xmlns:a16="http://schemas.microsoft.com/office/drawing/2014/main" id="{67FB8375-F1DF-4861-A49E-999C656B0BDE}"/>
            </a:ext>
          </a:extLst>
        </xdr:cNvPr>
        <xdr:cNvSpPr/>
      </xdr:nvSpPr>
      <xdr:spPr>
        <a:xfrm rot="10800000">
          <a:off x="7775864" y="55747228"/>
          <a:ext cx="522019" cy="1751233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606136</xdr:colOff>
      <xdr:row>132</xdr:row>
      <xdr:rowOff>34638</xdr:rowOff>
    </xdr:from>
    <xdr:to>
      <xdr:col>4</xdr:col>
      <xdr:colOff>1128155</xdr:colOff>
      <xdr:row>135</xdr:row>
      <xdr:rowOff>331145</xdr:rowOff>
    </xdr:to>
    <xdr:sp macro="" textlink="">
      <xdr:nvSpPr>
        <xdr:cNvPr id="6" name="Стрелка: вправо 5">
          <a:extLst>
            <a:ext uri="{FF2B5EF4-FFF2-40B4-BE49-F238E27FC236}">
              <a16:creationId xmlns:a16="http://schemas.microsoft.com/office/drawing/2014/main" id="{094D71AA-A022-4787-A3D2-D32781F904AC}"/>
            </a:ext>
          </a:extLst>
        </xdr:cNvPr>
        <xdr:cNvSpPr/>
      </xdr:nvSpPr>
      <xdr:spPr>
        <a:xfrm rot="10800000">
          <a:off x="7723909" y="49218274"/>
          <a:ext cx="522019" cy="1785871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502226</xdr:colOff>
      <xdr:row>125</xdr:row>
      <xdr:rowOff>86592</xdr:rowOff>
    </xdr:from>
    <xdr:to>
      <xdr:col>4</xdr:col>
      <xdr:colOff>1024245</xdr:colOff>
      <xdr:row>129</xdr:row>
      <xdr:rowOff>19417</xdr:rowOff>
    </xdr:to>
    <xdr:sp macro="" textlink="">
      <xdr:nvSpPr>
        <xdr:cNvPr id="7" name="Стрелка: вправо 6">
          <a:extLst>
            <a:ext uri="{FF2B5EF4-FFF2-40B4-BE49-F238E27FC236}">
              <a16:creationId xmlns:a16="http://schemas.microsoft.com/office/drawing/2014/main" id="{FD6D6352-6451-4F99-BA80-EF79D0C8C4EF}"/>
            </a:ext>
          </a:extLst>
        </xdr:cNvPr>
        <xdr:cNvSpPr/>
      </xdr:nvSpPr>
      <xdr:spPr>
        <a:xfrm rot="10800000">
          <a:off x="7619999" y="45616092"/>
          <a:ext cx="522019" cy="1751234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606136</xdr:colOff>
      <xdr:row>75</xdr:row>
      <xdr:rowOff>17319</xdr:rowOff>
    </xdr:from>
    <xdr:to>
      <xdr:col>4</xdr:col>
      <xdr:colOff>1128155</xdr:colOff>
      <xdr:row>78</xdr:row>
      <xdr:rowOff>123326</xdr:rowOff>
    </xdr:to>
    <xdr:sp macro="" textlink="">
      <xdr:nvSpPr>
        <xdr:cNvPr id="8" name="Стрелка: вправо 7">
          <a:extLst>
            <a:ext uri="{FF2B5EF4-FFF2-40B4-BE49-F238E27FC236}">
              <a16:creationId xmlns:a16="http://schemas.microsoft.com/office/drawing/2014/main" id="{A241A225-134C-4A8F-8013-2733F35E639A}"/>
            </a:ext>
          </a:extLst>
        </xdr:cNvPr>
        <xdr:cNvSpPr/>
      </xdr:nvSpPr>
      <xdr:spPr>
        <a:xfrm rot="10800000">
          <a:off x="7723909" y="31813501"/>
          <a:ext cx="522019" cy="1751234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588817</xdr:colOff>
      <xdr:row>43</xdr:row>
      <xdr:rowOff>69272</xdr:rowOff>
    </xdr:from>
    <xdr:to>
      <xdr:col>4</xdr:col>
      <xdr:colOff>1110836</xdr:colOff>
      <xdr:row>46</xdr:row>
      <xdr:rowOff>417733</xdr:rowOff>
    </xdr:to>
    <xdr:sp macro="" textlink="">
      <xdr:nvSpPr>
        <xdr:cNvPr id="9" name="Стрелка: вправо 8">
          <a:extLst>
            <a:ext uri="{FF2B5EF4-FFF2-40B4-BE49-F238E27FC236}">
              <a16:creationId xmlns:a16="http://schemas.microsoft.com/office/drawing/2014/main" id="{58398888-529F-46C6-BABF-F103360DEE7D}"/>
            </a:ext>
          </a:extLst>
        </xdr:cNvPr>
        <xdr:cNvSpPr/>
      </xdr:nvSpPr>
      <xdr:spPr>
        <a:xfrm rot="10800000">
          <a:off x="7706590" y="15776863"/>
          <a:ext cx="522019" cy="1751234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848591</xdr:colOff>
      <xdr:row>380</xdr:row>
      <xdr:rowOff>17319</xdr:rowOff>
    </xdr:from>
    <xdr:to>
      <xdr:col>4</xdr:col>
      <xdr:colOff>640772</xdr:colOff>
      <xdr:row>385</xdr:row>
      <xdr:rowOff>86591</xdr:rowOff>
    </xdr:to>
    <xdr:sp macro="" textlink="">
      <xdr:nvSpPr>
        <xdr:cNvPr id="2" name="Прямоугольник: скругленные углы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A4949C5-D5E7-4EBB-91F1-A436B0CBCB84}"/>
            </a:ext>
          </a:extLst>
        </xdr:cNvPr>
        <xdr:cNvSpPr/>
      </xdr:nvSpPr>
      <xdr:spPr>
        <a:xfrm>
          <a:off x="1229591" y="122733955"/>
          <a:ext cx="6528954" cy="1108363"/>
        </a:xfrm>
        <a:prstGeom prst="roundRect">
          <a:avLst/>
        </a:prstGeom>
        <a:solidFill>
          <a:schemeClr val="bg1"/>
        </a:solidFill>
        <a:ln w="5715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 b="0">
              <a:solidFill>
                <a:sysClr val="windowText" lastClr="000000"/>
              </a:solidFill>
            </a:rPr>
            <a:t>Натисніть СЮДИ для автоматичного переходу</a:t>
          </a:r>
          <a:r>
            <a:rPr lang="uk-UA" sz="2400" b="0" baseline="0">
              <a:solidFill>
                <a:sysClr val="windowText" lastClr="000000"/>
              </a:solidFill>
            </a:rPr>
            <a:t> до розрахованих видатків надавача ПМД</a:t>
          </a:r>
          <a:endParaRPr lang="en-US" sz="2400" b="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27214</xdr:colOff>
      <xdr:row>2</xdr:row>
      <xdr:rowOff>42182</xdr:rowOff>
    </xdr:from>
    <xdr:to>
      <xdr:col>5</xdr:col>
      <xdr:colOff>381000</xdr:colOff>
      <xdr:row>3</xdr:row>
      <xdr:rowOff>333375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2D67807-C893-493C-AFA3-8161F0CBA7A9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556" t="35555" r="7022" b="56226"/>
        <a:stretch/>
      </xdr:blipFill>
      <xdr:spPr bwMode="auto">
        <a:xfrm>
          <a:off x="27214" y="537482"/>
          <a:ext cx="9526361" cy="5007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2</xdr:row>
      <xdr:rowOff>61231</xdr:rowOff>
    </xdr:from>
    <xdr:to>
      <xdr:col>5</xdr:col>
      <xdr:colOff>476250</xdr:colOff>
      <xdr:row>3</xdr:row>
      <xdr:rowOff>323850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7502DDF-AB7C-412C-A98E-21074B27A3DB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208" t="36030" r="6830" b="56543"/>
        <a:stretch/>
      </xdr:blipFill>
      <xdr:spPr bwMode="auto">
        <a:xfrm>
          <a:off x="38101" y="556531"/>
          <a:ext cx="9458324" cy="47216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623661</xdr:colOff>
      <xdr:row>43</xdr:row>
      <xdr:rowOff>70304</xdr:rowOff>
    </xdr:from>
    <xdr:to>
      <xdr:col>4</xdr:col>
      <xdr:colOff>1145680</xdr:colOff>
      <xdr:row>46</xdr:row>
      <xdr:rowOff>708020</xdr:rowOff>
    </xdr:to>
    <xdr:sp macro="" textlink="">
      <xdr:nvSpPr>
        <xdr:cNvPr id="4" name="Стрелка: вправо 3">
          <a:extLst>
            <a:ext uri="{FF2B5EF4-FFF2-40B4-BE49-F238E27FC236}">
              <a16:creationId xmlns:a16="http://schemas.microsoft.com/office/drawing/2014/main" id="{11B568ED-C7F9-434A-A9B1-B0AF91BF9F59}"/>
            </a:ext>
          </a:extLst>
        </xdr:cNvPr>
        <xdr:cNvSpPr/>
      </xdr:nvSpPr>
      <xdr:spPr>
        <a:xfrm rot="10800000">
          <a:off x="7910286" y="16548554"/>
          <a:ext cx="522019" cy="2018841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612775</xdr:colOff>
      <xdr:row>75</xdr:row>
      <xdr:rowOff>9525</xdr:rowOff>
    </xdr:from>
    <xdr:to>
      <xdr:col>4</xdr:col>
      <xdr:colOff>1134794</xdr:colOff>
      <xdr:row>79</xdr:row>
      <xdr:rowOff>164641</xdr:rowOff>
    </xdr:to>
    <xdr:sp macro="" textlink="">
      <xdr:nvSpPr>
        <xdr:cNvPr id="5" name="Стрелка: вправо 4">
          <a:extLst>
            <a:ext uri="{FF2B5EF4-FFF2-40B4-BE49-F238E27FC236}">
              <a16:creationId xmlns:a16="http://schemas.microsoft.com/office/drawing/2014/main" id="{38B56967-105B-414B-A0B0-C3CF2B4EDC37}"/>
            </a:ext>
          </a:extLst>
        </xdr:cNvPr>
        <xdr:cNvSpPr/>
      </xdr:nvSpPr>
      <xdr:spPr>
        <a:xfrm rot="10800000">
          <a:off x="7899400" y="31696025"/>
          <a:ext cx="522019" cy="1964866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625475</xdr:colOff>
      <xdr:row>125</xdr:row>
      <xdr:rowOff>95250</xdr:rowOff>
    </xdr:from>
    <xdr:to>
      <xdr:col>4</xdr:col>
      <xdr:colOff>1147494</xdr:colOff>
      <xdr:row>129</xdr:row>
      <xdr:rowOff>221791</xdr:rowOff>
    </xdr:to>
    <xdr:sp macro="" textlink="">
      <xdr:nvSpPr>
        <xdr:cNvPr id="6" name="Стрелка: вправо 5">
          <a:extLst>
            <a:ext uri="{FF2B5EF4-FFF2-40B4-BE49-F238E27FC236}">
              <a16:creationId xmlns:a16="http://schemas.microsoft.com/office/drawing/2014/main" id="{84E8F48D-EBAB-4CEE-BB0A-FCC9CB0CCC5B}"/>
            </a:ext>
          </a:extLst>
        </xdr:cNvPr>
        <xdr:cNvSpPr/>
      </xdr:nvSpPr>
      <xdr:spPr>
        <a:xfrm rot="10800000">
          <a:off x="7912100" y="46561375"/>
          <a:ext cx="522019" cy="1952166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676275</xdr:colOff>
      <xdr:row>132</xdr:row>
      <xdr:rowOff>50800</xdr:rowOff>
    </xdr:from>
    <xdr:to>
      <xdr:col>4</xdr:col>
      <xdr:colOff>1198294</xdr:colOff>
      <xdr:row>135</xdr:row>
      <xdr:rowOff>577391</xdr:rowOff>
    </xdr:to>
    <xdr:sp macro="" textlink="">
      <xdr:nvSpPr>
        <xdr:cNvPr id="7" name="Стрелка: вправо 6">
          <a:extLst>
            <a:ext uri="{FF2B5EF4-FFF2-40B4-BE49-F238E27FC236}">
              <a16:creationId xmlns:a16="http://schemas.microsoft.com/office/drawing/2014/main" id="{36B70EA3-F3A6-4153-99B0-FF0C0E589EE1}"/>
            </a:ext>
          </a:extLst>
        </xdr:cNvPr>
        <xdr:cNvSpPr/>
      </xdr:nvSpPr>
      <xdr:spPr>
        <a:xfrm rot="10800000">
          <a:off x="7962900" y="49422050"/>
          <a:ext cx="522019" cy="2018841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603250</xdr:colOff>
      <xdr:row>145</xdr:row>
      <xdr:rowOff>101600</xdr:rowOff>
    </xdr:from>
    <xdr:to>
      <xdr:col>4</xdr:col>
      <xdr:colOff>1125269</xdr:colOff>
      <xdr:row>149</xdr:row>
      <xdr:rowOff>142416</xdr:rowOff>
    </xdr:to>
    <xdr:sp macro="" textlink="">
      <xdr:nvSpPr>
        <xdr:cNvPr id="8" name="Стрелка: вправо 7">
          <a:extLst>
            <a:ext uri="{FF2B5EF4-FFF2-40B4-BE49-F238E27FC236}">
              <a16:creationId xmlns:a16="http://schemas.microsoft.com/office/drawing/2014/main" id="{B499554D-7D39-4E33-9614-276CE52935C0}"/>
            </a:ext>
          </a:extLst>
        </xdr:cNvPr>
        <xdr:cNvSpPr/>
      </xdr:nvSpPr>
      <xdr:spPr>
        <a:xfrm rot="10800000">
          <a:off x="7889875" y="55949850"/>
          <a:ext cx="522019" cy="1929941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593725</xdr:colOff>
      <xdr:row>160</xdr:row>
      <xdr:rowOff>63500</xdr:rowOff>
    </xdr:from>
    <xdr:to>
      <xdr:col>4</xdr:col>
      <xdr:colOff>1115744</xdr:colOff>
      <xdr:row>164</xdr:row>
      <xdr:rowOff>56691</xdr:rowOff>
    </xdr:to>
    <xdr:sp macro="" textlink="">
      <xdr:nvSpPr>
        <xdr:cNvPr id="9" name="Стрелка: вправо 8">
          <a:extLst>
            <a:ext uri="{FF2B5EF4-FFF2-40B4-BE49-F238E27FC236}">
              <a16:creationId xmlns:a16="http://schemas.microsoft.com/office/drawing/2014/main" id="{14E2AD13-5B01-4DCB-A1DF-F27FAC835567}"/>
            </a:ext>
          </a:extLst>
        </xdr:cNvPr>
        <xdr:cNvSpPr/>
      </xdr:nvSpPr>
      <xdr:spPr>
        <a:xfrm rot="10800000">
          <a:off x="7880350" y="59944000"/>
          <a:ext cx="522019" cy="1977566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936625</xdr:colOff>
      <xdr:row>379</xdr:row>
      <xdr:rowOff>127000</xdr:rowOff>
    </xdr:from>
    <xdr:to>
      <xdr:col>3</xdr:col>
      <xdr:colOff>1651000</xdr:colOff>
      <xdr:row>386</xdr:row>
      <xdr:rowOff>111125</xdr:rowOff>
    </xdr:to>
    <xdr:sp macro="" textlink="">
      <xdr:nvSpPr>
        <xdr:cNvPr id="2" name="Прямоугольник: скругленные углы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6B5214-E1EA-48CB-B0C1-AEC8CADD33A2}"/>
            </a:ext>
          </a:extLst>
        </xdr:cNvPr>
        <xdr:cNvSpPr/>
      </xdr:nvSpPr>
      <xdr:spPr>
        <a:xfrm>
          <a:off x="1317625" y="122078750"/>
          <a:ext cx="5683250" cy="1428750"/>
        </a:xfrm>
        <a:prstGeom prst="roundRect">
          <a:avLst/>
        </a:prstGeom>
        <a:solidFill>
          <a:schemeClr val="bg1"/>
        </a:solidFill>
        <a:ln w="5715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uk-UA" sz="2400">
              <a:solidFill>
                <a:sysClr val="windowText" lastClr="000000"/>
              </a:solidFill>
            </a:rPr>
            <a:t>Натисність</a:t>
          </a:r>
          <a:r>
            <a:rPr lang="uk-UA" sz="2400" baseline="0">
              <a:solidFill>
                <a:sysClr val="windowText" lastClr="000000"/>
              </a:solidFill>
            </a:rPr>
            <a:t> СЮДИ для автоматичного переходу до розрахованих оптимізованих видатків надвача ПМД</a:t>
          </a:r>
          <a:endParaRPr lang="en-US" sz="24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277093</xdr:rowOff>
    </xdr:from>
    <xdr:to>
      <xdr:col>5</xdr:col>
      <xdr:colOff>401411</xdr:colOff>
      <xdr:row>3</xdr:row>
      <xdr:rowOff>285751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EB593FC-C218-43DA-A177-701C525D5EDC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399" t="35714" r="6846" b="57175"/>
        <a:stretch/>
      </xdr:blipFill>
      <xdr:spPr bwMode="auto">
        <a:xfrm>
          <a:off x="0" y="486643"/>
          <a:ext cx="9582150" cy="50395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15</xdr:col>
      <xdr:colOff>323850</xdr:colOff>
      <xdr:row>4</xdr:row>
      <xdr:rowOff>133350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6B0BE09-3DA6-40C9-806C-E6F733F18DE4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7399" t="35553" r="7118" b="56701"/>
        <a:stretch/>
      </xdr:blipFill>
      <xdr:spPr bwMode="auto">
        <a:xfrm>
          <a:off x="0" y="504825"/>
          <a:ext cx="9467850" cy="504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608733</xdr:colOff>
      <xdr:row>8</xdr:row>
      <xdr:rowOff>95249</xdr:rowOff>
    </xdr:from>
    <xdr:to>
      <xdr:col>21</xdr:col>
      <xdr:colOff>114300</xdr:colOff>
      <xdr:row>35</xdr:row>
      <xdr:rowOff>19050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459FF076-8264-4EB1-BCC2-00A95999F8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465856</xdr:colOff>
      <xdr:row>36</xdr:row>
      <xdr:rowOff>87456</xdr:rowOff>
    </xdr:from>
    <xdr:to>
      <xdr:col>21</xdr:col>
      <xdr:colOff>228600</xdr:colOff>
      <xdr:row>64</xdr:row>
      <xdr:rowOff>152400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62599E23-8FAC-440B-A87E-6174496C8E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0.28721</cdr:x>
      <cdr:y>0.82887</cdr:y>
    </cdr:from>
    <cdr:to>
      <cdr:x>0.48703</cdr:x>
      <cdr:y>0.88709</cdr:y>
    </cdr:to>
    <cdr:sp macro="" textlink="">
      <cdr:nvSpPr>
        <cdr:cNvPr id="2" name="Прямоугольник 1">
          <a:extLst xmlns:a="http://schemas.openxmlformats.org/drawingml/2006/main">
            <a:ext uri="{FF2B5EF4-FFF2-40B4-BE49-F238E27FC236}">
              <a16:creationId xmlns:a16="http://schemas.microsoft.com/office/drawing/2014/main" id="{AAE168A6-21F5-4A76-B4F8-E45B96DCC18E}"/>
            </a:ext>
          </a:extLst>
        </cdr:cNvPr>
        <cdr:cNvSpPr/>
      </cdr:nvSpPr>
      <cdr:spPr>
        <a:xfrm xmlns:a="http://schemas.openxmlformats.org/drawingml/2006/main">
          <a:off x="3258419" y="4475019"/>
          <a:ext cx="2266950" cy="3143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III</a:t>
          </a:r>
          <a:r>
            <a:rPr lang="en-US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uk-UA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квартал</a:t>
          </a:r>
          <a:endParaRPr lang="en-US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0.5099</cdr:x>
      <cdr:y>0.82096</cdr:y>
    </cdr:from>
    <cdr:to>
      <cdr:x>0.70971</cdr:x>
      <cdr:y>0.87918</cdr:y>
    </cdr:to>
    <cdr:sp macro="" textlink="">
      <cdr:nvSpPr>
        <cdr:cNvPr id="3" name="Прямоугольник 2">
          <a:extLst xmlns:a="http://schemas.openxmlformats.org/drawingml/2006/main">
            <a:ext uri="{FF2B5EF4-FFF2-40B4-BE49-F238E27FC236}">
              <a16:creationId xmlns:a16="http://schemas.microsoft.com/office/drawing/2014/main" id="{D6B0A6DD-987C-43B3-8E90-DCAF3FC437EE}"/>
            </a:ext>
          </a:extLst>
        </cdr:cNvPr>
        <cdr:cNvSpPr/>
      </cdr:nvSpPr>
      <cdr:spPr>
        <a:xfrm xmlns:a="http://schemas.openxmlformats.org/drawingml/2006/main">
          <a:off x="5784850" y="4432300"/>
          <a:ext cx="2266950" cy="3143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IV</a:t>
          </a:r>
          <a:r>
            <a:rPr lang="en-US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uk-UA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квартал</a:t>
          </a:r>
          <a:endParaRPr lang="en-US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0.70971</cdr:x>
      <cdr:y>0.82272</cdr:y>
    </cdr:from>
    <cdr:to>
      <cdr:x>0.90953</cdr:x>
      <cdr:y>0.88094</cdr:y>
    </cdr:to>
    <cdr:sp macro="" textlink="">
      <cdr:nvSpPr>
        <cdr:cNvPr id="4" name="Прямоугольник 3">
          <a:extLst xmlns:a="http://schemas.openxmlformats.org/drawingml/2006/main">
            <a:ext uri="{FF2B5EF4-FFF2-40B4-BE49-F238E27FC236}">
              <a16:creationId xmlns:a16="http://schemas.microsoft.com/office/drawing/2014/main" id="{E19BCAF8-1190-4F61-B9E3-76B1CA7C6328}"/>
            </a:ext>
          </a:extLst>
        </cdr:cNvPr>
        <cdr:cNvSpPr/>
      </cdr:nvSpPr>
      <cdr:spPr>
        <a:xfrm xmlns:a="http://schemas.openxmlformats.org/drawingml/2006/main">
          <a:off x="8051800" y="4441825"/>
          <a:ext cx="2266950" cy="3143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рік</a:t>
          </a:r>
          <a:endParaRPr lang="en-US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zakon3.rada.gov.ua/laws/show/2233-19/print" TargetMode="External"/><Relationship Id="rId13" Type="http://schemas.openxmlformats.org/officeDocument/2006/relationships/hyperlink" Target="http://moz.gov.ua/article/public-discussions/proekt-postanovi-kabinetu-ministriv-ukraini-%C2%ABpro-zatverdzhennja-porjadku-realizacii-derzhavnih-garantij-medichnogo-obslugovuvannja-naselennja-za-programoju-medichnih-garantij-dlja-pervinnoi-medichnoi-dopomogi-na-2018-rik%C2%BB" TargetMode="External"/><Relationship Id="rId3" Type="http://schemas.openxmlformats.org/officeDocument/2006/relationships/hyperlink" Target="http://zakon3.rada.gov.ua/laws/show/753-2013-%D0%BF/print" TargetMode="External"/><Relationship Id="rId7" Type="http://schemas.openxmlformats.org/officeDocument/2006/relationships/hyperlink" Target="http://zakon3.rada.gov.ua/laws/show/2168-19/print" TargetMode="External"/><Relationship Id="rId12" Type="http://schemas.openxmlformats.org/officeDocument/2006/relationships/hyperlink" Target="http://zakon0.rada.gov.ua/laws/show/z0348-18" TargetMode="External"/><Relationship Id="rId2" Type="http://schemas.openxmlformats.org/officeDocument/2006/relationships/hyperlink" Target="http://zakon2.rada.gov.ua/laws/show/z1209-05/print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zakon5.rada.gov.ua/laws/show/z0456-12/print" TargetMode="External"/><Relationship Id="rId6" Type="http://schemas.openxmlformats.org/officeDocument/2006/relationships/hyperlink" Target="http://zakon3.rada.gov.ua/laws/show/1013-2016-%D1%80/print" TargetMode="External"/><Relationship Id="rId11" Type="http://schemas.openxmlformats.org/officeDocument/2006/relationships/hyperlink" Target="http://zakon0.rada.gov.ua/laws/show/z0347-18" TargetMode="External"/><Relationship Id="rId5" Type="http://schemas.openxmlformats.org/officeDocument/2006/relationships/hyperlink" Target="http://zakon3.rada.gov.ua/laws/show/821-2017-%D1%80/print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kon2.rada.gov.ua/laws/show/2801-12/print" TargetMode="External"/><Relationship Id="rId4" Type="http://schemas.openxmlformats.org/officeDocument/2006/relationships/hyperlink" Target="http://zakon0.rada.gov.ua/laws/show/56/95-%D0%B2%D1%80/print" TargetMode="External"/><Relationship Id="rId9" Type="http://schemas.openxmlformats.org/officeDocument/2006/relationships/hyperlink" Target="http://zakon2.rada.gov.ua/laws/show/1101-2017-%D0%BF/print" TargetMode="External"/><Relationship Id="rId14" Type="http://schemas.openxmlformats.org/officeDocument/2006/relationships/hyperlink" Target="http://zakon5.rada.gov.ua/laws/show/2206-19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FCF43-69E4-4BB5-9A7A-786A27DFB244}">
  <dimension ref="A1:J215"/>
  <sheetViews>
    <sheetView tabSelected="1" zoomScaleNormal="100" workbookViewId="0">
      <selection activeCell="A2" sqref="A2:J2"/>
    </sheetView>
  </sheetViews>
  <sheetFormatPr defaultRowHeight="16.5" x14ac:dyDescent="0.25"/>
  <cols>
    <col min="1" max="1" width="9.5703125" style="1" customWidth="1"/>
    <col min="2" max="2" width="61.140625" style="1" customWidth="1"/>
    <col min="3" max="3" width="36.7109375" style="1" customWidth="1"/>
    <col min="4" max="4" width="14.85546875" style="1" customWidth="1"/>
    <col min="5" max="10" width="9.140625" style="1"/>
    <col min="11" max="13" width="14.140625" style="1" customWidth="1"/>
    <col min="14" max="16384" width="9.140625" style="1"/>
  </cols>
  <sheetData>
    <row r="1" spans="1:10" s="436" customFormat="1" x14ac:dyDescent="0.25"/>
    <row r="2" spans="1:10" ht="33.75" customHeight="1" x14ac:dyDescent="0.25">
      <c r="A2" s="593" t="s">
        <v>357</v>
      </c>
      <c r="B2" s="593"/>
      <c r="C2" s="593"/>
      <c r="D2" s="593"/>
      <c r="E2" s="593"/>
      <c r="F2" s="593"/>
      <c r="G2" s="593"/>
      <c r="H2" s="593"/>
      <c r="I2" s="593"/>
      <c r="J2" s="593"/>
    </row>
    <row r="3" spans="1:10" ht="136.5" customHeight="1" x14ac:dyDescent="0.25">
      <c r="B3" s="611"/>
      <c r="C3" s="611"/>
      <c r="D3" s="611"/>
      <c r="E3" s="611"/>
      <c r="F3" s="611"/>
      <c r="G3" s="611"/>
      <c r="H3" s="611"/>
    </row>
    <row r="4" spans="1:10" ht="43.5" customHeight="1" x14ac:dyDescent="0.25"/>
    <row r="5" spans="1:10" ht="17.25" thickBot="1" x14ac:dyDescent="0.3"/>
    <row r="6" spans="1:10" ht="30.75" customHeight="1" thickBot="1" x14ac:dyDescent="0.3">
      <c r="B6" s="612" t="s">
        <v>8</v>
      </c>
      <c r="C6" s="613"/>
      <c r="D6" s="614"/>
      <c r="E6" s="2"/>
      <c r="F6" s="2"/>
    </row>
    <row r="7" spans="1:10" ht="33" customHeight="1" x14ac:dyDescent="0.25">
      <c r="B7" s="625" t="s">
        <v>252</v>
      </c>
      <c r="C7" s="626"/>
      <c r="D7" s="627"/>
    </row>
    <row r="8" spans="1:10" x14ac:dyDescent="0.25">
      <c r="A8" s="3"/>
      <c r="B8" s="437"/>
      <c r="C8" s="4"/>
      <c r="D8" s="438"/>
    </row>
    <row r="9" spans="1:10" ht="32.25" customHeight="1" x14ac:dyDescent="0.25">
      <c r="B9" s="628" t="s">
        <v>281</v>
      </c>
      <c r="C9" s="629"/>
      <c r="D9" s="630"/>
    </row>
    <row r="10" spans="1:10" x14ac:dyDescent="0.25">
      <c r="A10" s="3"/>
      <c r="B10" s="437"/>
      <c r="C10" s="4"/>
      <c r="D10" s="438"/>
    </row>
    <row r="11" spans="1:10" ht="36" customHeight="1" x14ac:dyDescent="0.25">
      <c r="A11" s="3"/>
      <c r="B11" s="628" t="s">
        <v>280</v>
      </c>
      <c r="C11" s="629"/>
      <c r="D11" s="630"/>
    </row>
    <row r="12" spans="1:10" x14ac:dyDescent="0.25">
      <c r="A12" s="3"/>
      <c r="B12" s="171"/>
      <c r="C12" s="418"/>
      <c r="D12" s="439"/>
    </row>
    <row r="13" spans="1:10" ht="42" customHeight="1" x14ac:dyDescent="0.25">
      <c r="A13" s="3"/>
      <c r="B13" s="594" t="s">
        <v>253</v>
      </c>
      <c r="C13" s="595"/>
      <c r="D13" s="596"/>
    </row>
    <row r="14" spans="1:10" ht="15.75" customHeight="1" x14ac:dyDescent="0.25">
      <c r="A14" s="3"/>
      <c r="B14" s="440"/>
      <c r="C14" s="5"/>
      <c r="D14" s="441"/>
    </row>
    <row r="15" spans="1:10" ht="39.75" customHeight="1" x14ac:dyDescent="0.25">
      <c r="A15" s="3"/>
      <c r="B15" s="594" t="s">
        <v>279</v>
      </c>
      <c r="C15" s="595"/>
      <c r="D15" s="596"/>
    </row>
    <row r="16" spans="1:10" ht="16.5" customHeight="1" x14ac:dyDescent="0.25">
      <c r="A16" s="3"/>
      <c r="B16" s="442"/>
      <c r="C16" s="416"/>
      <c r="D16" s="443"/>
    </row>
    <row r="17" spans="1:9" ht="35.25" customHeight="1" x14ac:dyDescent="0.25">
      <c r="A17" s="3"/>
      <c r="B17" s="594" t="s">
        <v>278</v>
      </c>
      <c r="C17" s="595"/>
      <c r="D17" s="596"/>
    </row>
    <row r="18" spans="1:9" x14ac:dyDescent="0.25">
      <c r="A18" s="3"/>
      <c r="B18" s="437"/>
      <c r="C18" s="4"/>
      <c r="D18" s="438"/>
    </row>
    <row r="19" spans="1:9" ht="36" customHeight="1" thickBot="1" x14ac:dyDescent="0.3">
      <c r="B19" s="631" t="s">
        <v>277</v>
      </c>
      <c r="C19" s="632"/>
      <c r="D19" s="633"/>
    </row>
    <row r="20" spans="1:9" ht="33.75" customHeight="1" thickBot="1" x14ac:dyDescent="0.3">
      <c r="A20" s="3"/>
      <c r="B20" s="6"/>
    </row>
    <row r="21" spans="1:9" ht="24" thickBot="1" x14ac:dyDescent="0.3">
      <c r="A21" s="7"/>
      <c r="B21" s="612" t="s">
        <v>255</v>
      </c>
      <c r="C21" s="613"/>
      <c r="D21" s="614"/>
      <c r="E21" s="2"/>
      <c r="F21" s="2"/>
      <c r="G21" s="2"/>
      <c r="H21" s="2"/>
      <c r="I21" s="8"/>
    </row>
    <row r="22" spans="1:9" s="9" customFormat="1" ht="18.75" x14ac:dyDescent="0.3">
      <c r="B22" s="444" t="s">
        <v>97</v>
      </c>
      <c r="C22" s="601" t="s">
        <v>95</v>
      </c>
      <c r="D22" s="602"/>
      <c r="E22" s="10"/>
      <c r="F22" s="10"/>
      <c r="G22" s="10"/>
      <c r="H22" s="10"/>
    </row>
    <row r="23" spans="1:9" ht="29.25" customHeight="1" x14ac:dyDescent="0.25">
      <c r="A23" s="7"/>
      <c r="B23" s="445" t="s">
        <v>93</v>
      </c>
      <c r="C23" s="603" t="s">
        <v>96</v>
      </c>
      <c r="D23" s="604"/>
    </row>
    <row r="24" spans="1:9" x14ac:dyDescent="0.25">
      <c r="A24" s="7"/>
      <c r="B24" s="446"/>
      <c r="C24" s="607"/>
      <c r="D24" s="608"/>
    </row>
    <row r="25" spans="1:9" ht="58.5" customHeight="1" x14ac:dyDescent="0.25">
      <c r="A25" s="7"/>
      <c r="B25" s="447" t="s">
        <v>121</v>
      </c>
      <c r="C25" s="605" t="s">
        <v>122</v>
      </c>
      <c r="D25" s="606"/>
    </row>
    <row r="26" spans="1:9" x14ac:dyDescent="0.25">
      <c r="A26" s="7"/>
      <c r="B26" s="446"/>
      <c r="C26" s="607"/>
      <c r="D26" s="608"/>
    </row>
    <row r="27" spans="1:9" ht="57.75" customHeight="1" x14ac:dyDescent="0.25">
      <c r="A27" s="7"/>
      <c r="B27" s="447" t="s">
        <v>120</v>
      </c>
      <c r="C27" s="605" t="s">
        <v>254</v>
      </c>
      <c r="D27" s="606"/>
    </row>
    <row r="28" spans="1:9" ht="23.25" customHeight="1" x14ac:dyDescent="0.25">
      <c r="A28" s="7"/>
      <c r="B28" s="447"/>
      <c r="C28" s="605"/>
      <c r="D28" s="606"/>
    </row>
    <row r="29" spans="1:9" ht="52.5" customHeight="1" x14ac:dyDescent="0.25">
      <c r="A29" s="7"/>
      <c r="B29" s="447" t="s">
        <v>249</v>
      </c>
      <c r="C29" s="605" t="s">
        <v>282</v>
      </c>
      <c r="D29" s="606"/>
    </row>
    <row r="30" spans="1:9" ht="22.5" customHeight="1" x14ac:dyDescent="0.25">
      <c r="A30" s="7"/>
      <c r="B30" s="447"/>
      <c r="C30" s="417"/>
      <c r="D30" s="448"/>
    </row>
    <row r="31" spans="1:9" ht="60" customHeight="1" x14ac:dyDescent="0.25">
      <c r="A31" s="7"/>
      <c r="B31" s="447" t="s">
        <v>250</v>
      </c>
      <c r="C31" s="605" t="s">
        <v>283</v>
      </c>
      <c r="D31" s="606"/>
    </row>
    <row r="32" spans="1:9" x14ac:dyDescent="0.25">
      <c r="A32" s="7"/>
      <c r="B32" s="449"/>
      <c r="C32" s="4"/>
      <c r="D32" s="438"/>
    </row>
    <row r="33" spans="1:8" ht="51.75" customHeight="1" x14ac:dyDescent="0.25">
      <c r="A33" s="7"/>
      <c r="B33" s="447" t="s">
        <v>251</v>
      </c>
      <c r="C33" s="605" t="s">
        <v>284</v>
      </c>
      <c r="D33" s="606"/>
    </row>
    <row r="34" spans="1:8" ht="18" customHeight="1" x14ac:dyDescent="0.25">
      <c r="A34" s="7"/>
      <c r="B34" s="447"/>
      <c r="C34" s="417"/>
      <c r="D34" s="448"/>
    </row>
    <row r="35" spans="1:8" ht="36" customHeight="1" thickBot="1" x14ac:dyDescent="0.3">
      <c r="A35" s="7"/>
      <c r="B35" s="450" t="s">
        <v>257</v>
      </c>
      <c r="C35" s="597" t="s">
        <v>256</v>
      </c>
      <c r="D35" s="598"/>
    </row>
    <row r="36" spans="1:8" ht="36" customHeight="1" thickBot="1" x14ac:dyDescent="0.3">
      <c r="B36" s="451"/>
      <c r="C36" s="4"/>
      <c r="D36" s="438"/>
    </row>
    <row r="37" spans="1:8" ht="23.25" customHeight="1" thickBot="1" x14ac:dyDescent="0.3">
      <c r="B37" s="622" t="s">
        <v>94</v>
      </c>
      <c r="C37" s="623"/>
      <c r="D37" s="624"/>
      <c r="E37" s="11"/>
      <c r="F37" s="11"/>
      <c r="G37" s="11"/>
      <c r="H37" s="11"/>
    </row>
    <row r="38" spans="1:8" ht="18.75" x14ac:dyDescent="0.25">
      <c r="A38" s="12"/>
      <c r="B38" s="167" t="s">
        <v>32</v>
      </c>
      <c r="C38" s="609" t="s">
        <v>358</v>
      </c>
      <c r="D38" s="610"/>
    </row>
    <row r="39" spans="1:8" ht="37.5" customHeight="1" x14ac:dyDescent="0.25">
      <c r="A39" s="12"/>
      <c r="B39" s="170" t="s">
        <v>49</v>
      </c>
      <c r="C39" s="617" t="s">
        <v>50</v>
      </c>
      <c r="D39" s="618"/>
    </row>
    <row r="40" spans="1:8" ht="36" customHeight="1" x14ac:dyDescent="0.25">
      <c r="A40" s="12"/>
      <c r="B40" s="171" t="s">
        <v>285</v>
      </c>
      <c r="C40" s="599" t="s">
        <v>40</v>
      </c>
      <c r="D40" s="600"/>
    </row>
    <row r="41" spans="1:8" ht="87.75" customHeight="1" x14ac:dyDescent="0.25">
      <c r="A41" s="12"/>
      <c r="B41" s="171" t="s">
        <v>35</v>
      </c>
      <c r="C41" s="599" t="s">
        <v>36</v>
      </c>
      <c r="D41" s="600"/>
    </row>
    <row r="42" spans="1:8" ht="72.75" customHeight="1" x14ac:dyDescent="0.25">
      <c r="A42" s="12" t="s">
        <v>33</v>
      </c>
      <c r="B42" s="171" t="s">
        <v>34</v>
      </c>
      <c r="C42" s="599" t="s">
        <v>31</v>
      </c>
      <c r="D42" s="600"/>
    </row>
    <row r="43" spans="1:8" ht="54" customHeight="1" x14ac:dyDescent="0.25">
      <c r="A43" s="526"/>
      <c r="B43" s="171" t="s">
        <v>37</v>
      </c>
      <c r="C43" s="599" t="s">
        <v>38</v>
      </c>
      <c r="D43" s="600"/>
    </row>
    <row r="44" spans="1:8" ht="56.25" customHeight="1" x14ac:dyDescent="0.25">
      <c r="A44" s="526"/>
      <c r="B44" s="171" t="s">
        <v>382</v>
      </c>
      <c r="C44" s="599" t="s">
        <v>43</v>
      </c>
      <c r="D44" s="600"/>
    </row>
    <row r="45" spans="1:8" ht="42.75" customHeight="1" x14ac:dyDescent="0.25">
      <c r="A45" s="12"/>
      <c r="B45" s="171" t="s">
        <v>44</v>
      </c>
      <c r="C45" s="599" t="s">
        <v>45</v>
      </c>
      <c r="D45" s="600"/>
    </row>
    <row r="46" spans="1:8" ht="42.75" customHeight="1" x14ac:dyDescent="0.25">
      <c r="A46" s="12"/>
      <c r="B46" s="509" t="s">
        <v>380</v>
      </c>
      <c r="C46" s="621" t="s">
        <v>381</v>
      </c>
      <c r="D46" s="600"/>
    </row>
    <row r="47" spans="1:8" ht="42.75" customHeight="1" x14ac:dyDescent="0.25">
      <c r="A47" s="12"/>
      <c r="B47" s="171" t="s">
        <v>383</v>
      </c>
      <c r="C47" s="599" t="s">
        <v>42</v>
      </c>
      <c r="D47" s="600"/>
    </row>
    <row r="48" spans="1:8" ht="39.75" customHeight="1" x14ac:dyDescent="0.25">
      <c r="A48" s="12"/>
      <c r="B48" s="171" t="s">
        <v>46</v>
      </c>
      <c r="C48" s="599" t="s">
        <v>47</v>
      </c>
      <c r="D48" s="600"/>
    </row>
    <row r="49" spans="1:4" ht="49.5" x14ac:dyDescent="0.25">
      <c r="A49" s="12"/>
      <c r="B49" s="171" t="s">
        <v>384</v>
      </c>
      <c r="C49" s="599" t="s">
        <v>48</v>
      </c>
      <c r="D49" s="600"/>
    </row>
    <row r="50" spans="1:4" ht="90.75" customHeight="1" x14ac:dyDescent="0.25">
      <c r="A50" s="12"/>
      <c r="B50" s="172" t="s">
        <v>385</v>
      </c>
      <c r="C50" s="619" t="s">
        <v>275</v>
      </c>
      <c r="D50" s="620"/>
    </row>
    <row r="51" spans="1:4" ht="59.25" customHeight="1" x14ac:dyDescent="0.25">
      <c r="A51" s="12"/>
      <c r="B51" s="172" t="s">
        <v>386</v>
      </c>
      <c r="C51" s="619" t="s">
        <v>276</v>
      </c>
      <c r="D51" s="620"/>
    </row>
    <row r="52" spans="1:4" ht="66.75" thickBot="1" x14ac:dyDescent="0.3">
      <c r="A52" s="12"/>
      <c r="B52" s="173" t="s">
        <v>355</v>
      </c>
      <c r="C52" s="615" t="s">
        <v>356</v>
      </c>
      <c r="D52" s="616"/>
    </row>
    <row r="53" spans="1:4" x14ac:dyDescent="0.25">
      <c r="A53" s="12"/>
      <c r="B53" s="12"/>
      <c r="C53" s="12"/>
    </row>
    <row r="54" spans="1:4" x14ac:dyDescent="0.25">
      <c r="A54" s="12"/>
      <c r="B54" s="12"/>
      <c r="C54" s="12"/>
    </row>
    <row r="55" spans="1:4" x14ac:dyDescent="0.25">
      <c r="A55" s="12"/>
      <c r="B55" s="12"/>
      <c r="C55" s="12"/>
    </row>
    <row r="56" spans="1:4" x14ac:dyDescent="0.25">
      <c r="A56" s="12"/>
      <c r="B56" s="12"/>
      <c r="C56" s="12"/>
    </row>
    <row r="57" spans="1:4" x14ac:dyDescent="0.25">
      <c r="A57" s="12"/>
      <c r="B57" s="12"/>
      <c r="C57" s="12"/>
    </row>
    <row r="58" spans="1:4" x14ac:dyDescent="0.25">
      <c r="A58" s="12"/>
      <c r="B58" s="12"/>
      <c r="C58" s="12"/>
    </row>
    <row r="59" spans="1:4" x14ac:dyDescent="0.25">
      <c r="A59" s="12"/>
      <c r="B59" s="12"/>
      <c r="C59" s="12"/>
    </row>
    <row r="60" spans="1:4" x14ac:dyDescent="0.25">
      <c r="A60" s="12"/>
      <c r="B60" s="12"/>
      <c r="C60" s="12"/>
    </row>
    <row r="61" spans="1:4" x14ac:dyDescent="0.25">
      <c r="A61" s="12"/>
      <c r="B61" s="12"/>
      <c r="C61" s="12"/>
    </row>
    <row r="62" spans="1:4" x14ac:dyDescent="0.25">
      <c r="A62" s="12"/>
      <c r="B62" s="12"/>
      <c r="C62" s="12"/>
    </row>
    <row r="63" spans="1:4" x14ac:dyDescent="0.25">
      <c r="A63" s="12"/>
      <c r="B63" s="12"/>
      <c r="C63" s="12"/>
    </row>
    <row r="64" spans="1:4" x14ac:dyDescent="0.25">
      <c r="A64" s="12"/>
      <c r="B64" s="12"/>
      <c r="C64" s="12"/>
    </row>
    <row r="65" spans="1:3" x14ac:dyDescent="0.25">
      <c r="A65" s="12"/>
      <c r="B65" s="12"/>
      <c r="C65" s="12"/>
    </row>
    <row r="66" spans="1:3" x14ac:dyDescent="0.25">
      <c r="A66" s="12"/>
      <c r="B66" s="12"/>
      <c r="C66" s="12"/>
    </row>
    <row r="67" spans="1:3" x14ac:dyDescent="0.25">
      <c r="A67" s="12"/>
      <c r="B67" s="12"/>
      <c r="C67" s="12"/>
    </row>
    <row r="68" spans="1:3" x14ac:dyDescent="0.25">
      <c r="A68" s="12"/>
      <c r="B68" s="12"/>
      <c r="C68" s="12"/>
    </row>
    <row r="69" spans="1:3" x14ac:dyDescent="0.25">
      <c r="A69" s="12"/>
      <c r="B69" s="12"/>
      <c r="C69" s="12"/>
    </row>
    <row r="70" spans="1:3" x14ac:dyDescent="0.25">
      <c r="A70" s="12"/>
      <c r="B70" s="12"/>
      <c r="C70" s="12"/>
    </row>
    <row r="71" spans="1:3" x14ac:dyDescent="0.25">
      <c r="A71" s="12"/>
      <c r="B71" s="12"/>
      <c r="C71" s="12"/>
    </row>
    <row r="72" spans="1:3" x14ac:dyDescent="0.25">
      <c r="A72" s="12"/>
      <c r="B72" s="12"/>
      <c r="C72" s="12"/>
    </row>
    <row r="73" spans="1:3" x14ac:dyDescent="0.25">
      <c r="A73" s="12"/>
      <c r="B73" s="12"/>
      <c r="C73" s="12"/>
    </row>
    <row r="74" spans="1:3" x14ac:dyDescent="0.25">
      <c r="A74" s="12"/>
      <c r="B74" s="12"/>
      <c r="C74" s="12"/>
    </row>
    <row r="75" spans="1:3" x14ac:dyDescent="0.25">
      <c r="A75" s="12"/>
      <c r="B75" s="12"/>
      <c r="C75" s="12"/>
    </row>
    <row r="76" spans="1:3" x14ac:dyDescent="0.25">
      <c r="A76" s="12"/>
      <c r="B76" s="12"/>
      <c r="C76" s="12"/>
    </row>
    <row r="77" spans="1:3" x14ac:dyDescent="0.25">
      <c r="A77" s="12"/>
      <c r="B77" s="12"/>
      <c r="C77" s="12"/>
    </row>
    <row r="78" spans="1:3" x14ac:dyDescent="0.25">
      <c r="A78" s="12"/>
      <c r="B78" s="12"/>
      <c r="C78" s="12"/>
    </row>
    <row r="79" spans="1:3" x14ac:dyDescent="0.25">
      <c r="A79" s="12"/>
      <c r="B79" s="12"/>
      <c r="C79" s="12"/>
    </row>
    <row r="80" spans="1:3" x14ac:dyDescent="0.25">
      <c r="A80" s="12"/>
      <c r="B80" s="12"/>
      <c r="C80" s="12"/>
    </row>
    <row r="81" spans="1:3" x14ac:dyDescent="0.25">
      <c r="A81" s="12"/>
      <c r="B81" s="12"/>
      <c r="C81" s="12"/>
    </row>
    <row r="82" spans="1:3" x14ac:dyDescent="0.25">
      <c r="A82" s="12"/>
      <c r="B82" s="12"/>
      <c r="C82" s="12"/>
    </row>
    <row r="83" spans="1:3" x14ac:dyDescent="0.25">
      <c r="A83" s="12"/>
      <c r="B83" s="12"/>
      <c r="C83" s="12"/>
    </row>
    <row r="84" spans="1:3" x14ac:dyDescent="0.25">
      <c r="A84" s="12"/>
      <c r="B84" s="12"/>
      <c r="C84" s="12"/>
    </row>
    <row r="85" spans="1:3" x14ac:dyDescent="0.25">
      <c r="A85" s="12"/>
      <c r="B85" s="12"/>
      <c r="C85" s="12"/>
    </row>
    <row r="86" spans="1:3" x14ac:dyDescent="0.25">
      <c r="A86" s="12"/>
      <c r="B86" s="12"/>
      <c r="C86" s="12"/>
    </row>
    <row r="87" spans="1:3" x14ac:dyDescent="0.25">
      <c r="A87" s="12"/>
      <c r="B87" s="12"/>
      <c r="C87" s="12"/>
    </row>
    <row r="88" spans="1:3" x14ac:dyDescent="0.25">
      <c r="A88" s="12"/>
      <c r="B88" s="12"/>
      <c r="C88" s="12"/>
    </row>
    <row r="89" spans="1:3" x14ac:dyDescent="0.25">
      <c r="A89" s="12"/>
      <c r="B89" s="12"/>
      <c r="C89" s="12"/>
    </row>
    <row r="90" spans="1:3" x14ac:dyDescent="0.25">
      <c r="A90" s="12"/>
      <c r="B90" s="12"/>
      <c r="C90" s="12"/>
    </row>
    <row r="91" spans="1:3" x14ac:dyDescent="0.25">
      <c r="A91" s="12"/>
      <c r="B91" s="12"/>
      <c r="C91" s="12"/>
    </row>
    <row r="92" spans="1:3" x14ac:dyDescent="0.25">
      <c r="A92" s="12"/>
      <c r="B92" s="12"/>
      <c r="C92" s="12"/>
    </row>
    <row r="93" spans="1:3" x14ac:dyDescent="0.25">
      <c r="A93" s="12"/>
      <c r="B93" s="12"/>
      <c r="C93" s="12"/>
    </row>
    <row r="94" spans="1:3" x14ac:dyDescent="0.25">
      <c r="A94" s="12"/>
      <c r="B94" s="12"/>
      <c r="C94" s="12"/>
    </row>
    <row r="95" spans="1:3" x14ac:dyDescent="0.25">
      <c r="A95" s="12"/>
      <c r="B95" s="12"/>
      <c r="C95" s="12"/>
    </row>
    <row r="96" spans="1:3" x14ac:dyDescent="0.25">
      <c r="A96" s="12"/>
      <c r="B96" s="12"/>
      <c r="C96" s="12"/>
    </row>
    <row r="97" spans="1:3" x14ac:dyDescent="0.25">
      <c r="A97" s="12"/>
      <c r="B97" s="12"/>
      <c r="C97" s="12"/>
    </row>
    <row r="98" spans="1:3" x14ac:dyDescent="0.25">
      <c r="A98" s="12"/>
      <c r="B98" s="12"/>
      <c r="C98" s="12"/>
    </row>
    <row r="99" spans="1:3" x14ac:dyDescent="0.25">
      <c r="A99" s="12"/>
      <c r="B99" s="12"/>
      <c r="C99" s="12"/>
    </row>
    <row r="100" spans="1:3" x14ac:dyDescent="0.25">
      <c r="A100" s="12"/>
      <c r="B100" s="12"/>
      <c r="C100" s="12"/>
    </row>
    <row r="101" spans="1:3" x14ac:dyDescent="0.25">
      <c r="A101" s="12"/>
      <c r="B101" s="12"/>
      <c r="C101" s="12"/>
    </row>
    <row r="102" spans="1:3" x14ac:dyDescent="0.25">
      <c r="A102" s="12"/>
      <c r="B102" s="12"/>
      <c r="C102" s="12"/>
    </row>
    <row r="103" spans="1:3" x14ac:dyDescent="0.25">
      <c r="A103" s="12"/>
      <c r="B103" s="12"/>
      <c r="C103" s="12"/>
    </row>
    <row r="104" spans="1:3" x14ac:dyDescent="0.25">
      <c r="A104" s="12"/>
      <c r="B104" s="12"/>
      <c r="C104" s="12"/>
    </row>
    <row r="105" spans="1:3" x14ac:dyDescent="0.25">
      <c r="A105" s="12"/>
      <c r="B105" s="12"/>
      <c r="C105" s="12"/>
    </row>
    <row r="106" spans="1:3" x14ac:dyDescent="0.25">
      <c r="A106" s="12"/>
      <c r="B106" s="12"/>
      <c r="C106" s="12"/>
    </row>
    <row r="107" spans="1:3" x14ac:dyDescent="0.25">
      <c r="A107" s="12"/>
      <c r="B107" s="12"/>
      <c r="C107" s="12"/>
    </row>
    <row r="108" spans="1:3" x14ac:dyDescent="0.25">
      <c r="A108" s="12"/>
      <c r="B108" s="12"/>
      <c r="C108" s="12"/>
    </row>
    <row r="109" spans="1:3" x14ac:dyDescent="0.25">
      <c r="A109" s="12"/>
      <c r="B109" s="12"/>
      <c r="C109" s="12"/>
    </row>
    <row r="110" spans="1:3" x14ac:dyDescent="0.25">
      <c r="A110" s="12"/>
      <c r="B110" s="12"/>
      <c r="C110" s="12"/>
    </row>
    <row r="111" spans="1:3" x14ac:dyDescent="0.25">
      <c r="A111" s="12"/>
      <c r="B111" s="12"/>
      <c r="C111" s="12"/>
    </row>
    <row r="112" spans="1:3" x14ac:dyDescent="0.25">
      <c r="A112" s="12"/>
      <c r="B112" s="12"/>
      <c r="C112" s="12"/>
    </row>
    <row r="113" spans="1:3" x14ac:dyDescent="0.25">
      <c r="A113" s="12"/>
      <c r="B113" s="12"/>
      <c r="C113" s="12"/>
    </row>
    <row r="114" spans="1:3" x14ac:dyDescent="0.25">
      <c r="A114" s="12"/>
      <c r="B114" s="12"/>
      <c r="C114" s="12"/>
    </row>
    <row r="115" spans="1:3" x14ac:dyDescent="0.25">
      <c r="A115" s="12"/>
      <c r="B115" s="12"/>
      <c r="C115" s="12"/>
    </row>
    <row r="116" spans="1:3" x14ac:dyDescent="0.25">
      <c r="A116" s="12"/>
      <c r="B116" s="12"/>
      <c r="C116" s="12"/>
    </row>
    <row r="117" spans="1:3" x14ac:dyDescent="0.25">
      <c r="A117" s="12"/>
      <c r="B117" s="12"/>
      <c r="C117" s="12"/>
    </row>
    <row r="118" spans="1:3" x14ac:dyDescent="0.25">
      <c r="A118" s="12"/>
      <c r="B118" s="12"/>
      <c r="C118" s="12"/>
    </row>
    <row r="119" spans="1:3" x14ac:dyDescent="0.25">
      <c r="A119" s="12"/>
      <c r="B119" s="12"/>
      <c r="C119" s="12"/>
    </row>
    <row r="120" spans="1:3" x14ac:dyDescent="0.25">
      <c r="A120" s="12"/>
      <c r="B120" s="12"/>
      <c r="C120" s="12"/>
    </row>
    <row r="121" spans="1:3" x14ac:dyDescent="0.25">
      <c r="A121" s="12"/>
      <c r="B121" s="12"/>
      <c r="C121" s="12"/>
    </row>
    <row r="122" spans="1:3" x14ac:dyDescent="0.25">
      <c r="A122" s="12"/>
      <c r="B122" s="12"/>
      <c r="C122" s="12"/>
    </row>
    <row r="123" spans="1:3" x14ac:dyDescent="0.25">
      <c r="A123" s="12"/>
      <c r="B123" s="12"/>
      <c r="C123" s="12"/>
    </row>
    <row r="124" spans="1:3" x14ac:dyDescent="0.25">
      <c r="A124" s="12"/>
      <c r="B124" s="12"/>
      <c r="C124" s="12"/>
    </row>
    <row r="125" spans="1:3" x14ac:dyDescent="0.25">
      <c r="A125" s="12"/>
      <c r="B125" s="12"/>
      <c r="C125" s="12"/>
    </row>
    <row r="126" spans="1:3" x14ac:dyDescent="0.25">
      <c r="A126" s="12"/>
      <c r="B126" s="12"/>
      <c r="C126" s="12"/>
    </row>
    <row r="127" spans="1:3" x14ac:dyDescent="0.25">
      <c r="A127" s="12"/>
      <c r="B127" s="12"/>
      <c r="C127" s="12"/>
    </row>
    <row r="128" spans="1:3" x14ac:dyDescent="0.25">
      <c r="A128" s="12"/>
      <c r="B128" s="12"/>
      <c r="C128" s="12"/>
    </row>
    <row r="129" spans="1:3" x14ac:dyDescent="0.25">
      <c r="A129" s="12"/>
      <c r="B129" s="12"/>
      <c r="C129" s="12"/>
    </row>
    <row r="130" spans="1:3" x14ac:dyDescent="0.25">
      <c r="A130" s="12"/>
      <c r="B130" s="12"/>
      <c r="C130" s="12"/>
    </row>
    <row r="131" spans="1:3" x14ac:dyDescent="0.25">
      <c r="A131" s="12"/>
      <c r="B131" s="12"/>
      <c r="C131" s="12"/>
    </row>
    <row r="132" spans="1:3" x14ac:dyDescent="0.25">
      <c r="A132" s="12"/>
      <c r="B132" s="12"/>
      <c r="C132" s="12"/>
    </row>
    <row r="133" spans="1:3" x14ac:dyDescent="0.25">
      <c r="A133" s="12"/>
      <c r="B133" s="12"/>
      <c r="C133" s="12"/>
    </row>
    <row r="134" spans="1:3" x14ac:dyDescent="0.25">
      <c r="A134" s="12"/>
      <c r="B134" s="12"/>
      <c r="C134" s="12"/>
    </row>
    <row r="135" spans="1:3" x14ac:dyDescent="0.25">
      <c r="A135" s="12"/>
      <c r="B135" s="12"/>
      <c r="C135" s="12"/>
    </row>
    <row r="136" spans="1:3" x14ac:dyDescent="0.25">
      <c r="A136" s="12"/>
      <c r="B136" s="12"/>
      <c r="C136" s="12"/>
    </row>
    <row r="137" spans="1:3" x14ac:dyDescent="0.25">
      <c r="A137" s="12"/>
      <c r="B137" s="12"/>
      <c r="C137" s="12"/>
    </row>
    <row r="138" spans="1:3" x14ac:dyDescent="0.25">
      <c r="A138" s="12"/>
      <c r="B138" s="12"/>
      <c r="C138" s="12"/>
    </row>
    <row r="139" spans="1:3" x14ac:dyDescent="0.25">
      <c r="A139" s="12"/>
      <c r="B139" s="12"/>
      <c r="C139" s="12"/>
    </row>
    <row r="140" spans="1:3" x14ac:dyDescent="0.25">
      <c r="A140" s="12"/>
      <c r="B140" s="12"/>
      <c r="C140" s="12"/>
    </row>
    <row r="141" spans="1:3" x14ac:dyDescent="0.25">
      <c r="A141" s="12"/>
      <c r="B141" s="12"/>
      <c r="C141" s="12"/>
    </row>
    <row r="142" spans="1:3" x14ac:dyDescent="0.25">
      <c r="A142" s="12"/>
      <c r="B142" s="12"/>
      <c r="C142" s="12"/>
    </row>
    <row r="143" spans="1:3" x14ac:dyDescent="0.25">
      <c r="A143" s="12"/>
      <c r="B143" s="12"/>
      <c r="C143" s="12"/>
    </row>
    <row r="144" spans="1:3" x14ac:dyDescent="0.25">
      <c r="A144" s="12"/>
      <c r="B144" s="12"/>
      <c r="C144" s="12"/>
    </row>
    <row r="145" spans="1:3" x14ac:dyDescent="0.25">
      <c r="A145" s="12"/>
      <c r="B145" s="12"/>
      <c r="C145" s="12"/>
    </row>
    <row r="146" spans="1:3" x14ac:dyDescent="0.25">
      <c r="A146" s="12"/>
      <c r="B146" s="12"/>
      <c r="C146" s="12"/>
    </row>
    <row r="147" spans="1:3" x14ac:dyDescent="0.25">
      <c r="A147" s="12"/>
      <c r="B147" s="12"/>
      <c r="C147" s="12"/>
    </row>
    <row r="148" spans="1:3" x14ac:dyDescent="0.25">
      <c r="A148" s="12"/>
      <c r="B148" s="12"/>
      <c r="C148" s="12"/>
    </row>
    <row r="149" spans="1:3" x14ac:dyDescent="0.25">
      <c r="A149" s="12"/>
      <c r="B149" s="12"/>
      <c r="C149" s="12"/>
    </row>
    <row r="150" spans="1:3" x14ac:dyDescent="0.25">
      <c r="A150" s="12"/>
      <c r="B150" s="12"/>
      <c r="C150" s="12"/>
    </row>
    <row r="151" spans="1:3" x14ac:dyDescent="0.25">
      <c r="A151" s="12"/>
      <c r="B151" s="12"/>
      <c r="C151" s="12"/>
    </row>
    <row r="152" spans="1:3" x14ac:dyDescent="0.25">
      <c r="A152" s="12"/>
      <c r="B152" s="12"/>
      <c r="C152" s="12"/>
    </row>
    <row r="153" spans="1:3" x14ac:dyDescent="0.25">
      <c r="A153" s="12"/>
      <c r="B153" s="12"/>
      <c r="C153" s="12"/>
    </row>
    <row r="154" spans="1:3" x14ac:dyDescent="0.25">
      <c r="A154" s="12"/>
      <c r="B154" s="12"/>
      <c r="C154" s="12"/>
    </row>
    <row r="155" spans="1:3" x14ac:dyDescent="0.25">
      <c r="A155" s="12"/>
      <c r="B155" s="12"/>
      <c r="C155" s="12"/>
    </row>
    <row r="156" spans="1:3" x14ac:dyDescent="0.25">
      <c r="A156" s="12"/>
      <c r="B156" s="12"/>
      <c r="C156" s="12"/>
    </row>
    <row r="157" spans="1:3" x14ac:dyDescent="0.25">
      <c r="A157" s="12"/>
      <c r="B157" s="12"/>
      <c r="C157" s="12"/>
    </row>
    <row r="158" spans="1:3" x14ac:dyDescent="0.25">
      <c r="A158" s="12"/>
      <c r="B158" s="12"/>
      <c r="C158" s="12"/>
    </row>
    <row r="159" spans="1:3" x14ac:dyDescent="0.25">
      <c r="A159" s="12"/>
      <c r="B159" s="12"/>
      <c r="C159" s="12"/>
    </row>
    <row r="160" spans="1:3" x14ac:dyDescent="0.25">
      <c r="A160" s="12"/>
      <c r="B160" s="12"/>
      <c r="C160" s="12"/>
    </row>
    <row r="161" spans="1:3" x14ac:dyDescent="0.25">
      <c r="A161" s="12"/>
      <c r="B161" s="12"/>
      <c r="C161" s="12"/>
    </row>
    <row r="162" spans="1:3" x14ac:dyDescent="0.25">
      <c r="A162" s="12"/>
      <c r="B162" s="12"/>
      <c r="C162" s="12"/>
    </row>
    <row r="163" spans="1:3" x14ac:dyDescent="0.25">
      <c r="A163" s="12"/>
      <c r="B163" s="12"/>
      <c r="C163" s="12"/>
    </row>
    <row r="164" spans="1:3" x14ac:dyDescent="0.25">
      <c r="A164" s="12"/>
      <c r="B164" s="12"/>
      <c r="C164" s="12"/>
    </row>
    <row r="165" spans="1:3" x14ac:dyDescent="0.25">
      <c r="A165" s="12"/>
      <c r="B165" s="12"/>
      <c r="C165" s="12"/>
    </row>
    <row r="166" spans="1:3" x14ac:dyDescent="0.25">
      <c r="A166" s="12"/>
      <c r="B166" s="12"/>
      <c r="C166" s="12"/>
    </row>
    <row r="167" spans="1:3" x14ac:dyDescent="0.25">
      <c r="A167" s="12"/>
      <c r="B167" s="12"/>
      <c r="C167" s="12"/>
    </row>
    <row r="168" spans="1:3" x14ac:dyDescent="0.25">
      <c r="A168" s="12"/>
      <c r="B168" s="12"/>
      <c r="C168" s="12"/>
    </row>
    <row r="169" spans="1:3" x14ac:dyDescent="0.25">
      <c r="A169" s="12"/>
      <c r="B169" s="12"/>
      <c r="C169" s="12"/>
    </row>
    <row r="170" spans="1:3" x14ac:dyDescent="0.25">
      <c r="A170" s="12"/>
      <c r="B170" s="12"/>
      <c r="C170" s="12"/>
    </row>
    <row r="171" spans="1:3" x14ac:dyDescent="0.25">
      <c r="A171" s="12"/>
      <c r="B171" s="12"/>
      <c r="C171" s="12"/>
    </row>
    <row r="172" spans="1:3" x14ac:dyDescent="0.25">
      <c r="A172" s="12"/>
      <c r="B172" s="12"/>
      <c r="C172" s="12"/>
    </row>
    <row r="173" spans="1:3" x14ac:dyDescent="0.25">
      <c r="A173" s="12"/>
      <c r="B173" s="12"/>
      <c r="C173" s="12"/>
    </row>
    <row r="174" spans="1:3" x14ac:dyDescent="0.25">
      <c r="A174" s="12"/>
      <c r="B174" s="12"/>
      <c r="C174" s="12"/>
    </row>
    <row r="175" spans="1:3" x14ac:dyDescent="0.25">
      <c r="A175" s="12"/>
      <c r="B175" s="12"/>
      <c r="C175" s="12"/>
    </row>
    <row r="176" spans="1:3" x14ac:dyDescent="0.25">
      <c r="A176" s="12"/>
      <c r="B176" s="12"/>
      <c r="C176" s="12"/>
    </row>
    <row r="177" spans="1:3" x14ac:dyDescent="0.25">
      <c r="A177" s="12"/>
      <c r="B177" s="12"/>
      <c r="C177" s="12"/>
    </row>
    <row r="178" spans="1:3" x14ac:dyDescent="0.25">
      <c r="A178" s="12"/>
      <c r="B178" s="12"/>
      <c r="C178" s="12"/>
    </row>
    <row r="179" spans="1:3" x14ac:dyDescent="0.25">
      <c r="A179" s="12"/>
      <c r="B179" s="12"/>
      <c r="C179" s="12"/>
    </row>
    <row r="180" spans="1:3" x14ac:dyDescent="0.25">
      <c r="A180" s="12"/>
      <c r="B180" s="12"/>
      <c r="C180" s="12"/>
    </row>
    <row r="181" spans="1:3" x14ac:dyDescent="0.25">
      <c r="A181" s="12"/>
      <c r="B181" s="12"/>
      <c r="C181" s="12"/>
    </row>
    <row r="182" spans="1:3" x14ac:dyDescent="0.25">
      <c r="A182" s="12"/>
      <c r="B182" s="12"/>
      <c r="C182" s="12"/>
    </row>
    <row r="183" spans="1:3" x14ac:dyDescent="0.25">
      <c r="A183" s="12"/>
      <c r="B183" s="12"/>
      <c r="C183" s="12"/>
    </row>
    <row r="184" spans="1:3" x14ac:dyDescent="0.25">
      <c r="A184" s="12"/>
      <c r="B184" s="12"/>
      <c r="C184" s="12"/>
    </row>
    <row r="185" spans="1:3" x14ac:dyDescent="0.25">
      <c r="A185" s="12"/>
      <c r="B185" s="12"/>
      <c r="C185" s="12"/>
    </row>
    <row r="186" spans="1:3" x14ac:dyDescent="0.25">
      <c r="A186" s="12"/>
      <c r="B186" s="12"/>
      <c r="C186" s="12"/>
    </row>
    <row r="187" spans="1:3" x14ac:dyDescent="0.25">
      <c r="A187" s="12"/>
      <c r="B187" s="12"/>
      <c r="C187" s="12"/>
    </row>
    <row r="188" spans="1:3" x14ac:dyDescent="0.25">
      <c r="A188" s="12"/>
      <c r="B188" s="12"/>
      <c r="C188" s="12"/>
    </row>
    <row r="189" spans="1:3" x14ac:dyDescent="0.25">
      <c r="A189" s="12"/>
      <c r="B189" s="12"/>
      <c r="C189" s="12"/>
    </row>
    <row r="190" spans="1:3" x14ac:dyDescent="0.25">
      <c r="A190" s="12"/>
      <c r="B190" s="12"/>
      <c r="C190" s="12"/>
    </row>
    <row r="191" spans="1:3" x14ac:dyDescent="0.25">
      <c r="A191" s="12"/>
      <c r="B191" s="12"/>
      <c r="C191" s="12"/>
    </row>
    <row r="192" spans="1:3" x14ac:dyDescent="0.25">
      <c r="A192" s="12"/>
      <c r="B192" s="12"/>
      <c r="C192" s="12"/>
    </row>
    <row r="193" spans="1:3" x14ac:dyDescent="0.25">
      <c r="A193" s="12"/>
      <c r="B193" s="12"/>
      <c r="C193" s="12"/>
    </row>
    <row r="194" spans="1:3" x14ac:dyDescent="0.25">
      <c r="A194" s="12"/>
      <c r="B194" s="12"/>
      <c r="C194" s="12"/>
    </row>
    <row r="195" spans="1:3" x14ac:dyDescent="0.25">
      <c r="A195" s="12"/>
      <c r="B195" s="12"/>
      <c r="C195" s="12"/>
    </row>
    <row r="196" spans="1:3" x14ac:dyDescent="0.25">
      <c r="A196" s="12"/>
      <c r="B196" s="12"/>
      <c r="C196" s="12"/>
    </row>
    <row r="197" spans="1:3" x14ac:dyDescent="0.25">
      <c r="A197" s="12"/>
      <c r="B197" s="12"/>
      <c r="C197" s="12"/>
    </row>
    <row r="198" spans="1:3" x14ac:dyDescent="0.25">
      <c r="A198" s="12"/>
      <c r="B198" s="12"/>
      <c r="C198" s="12"/>
    </row>
    <row r="199" spans="1:3" x14ac:dyDescent="0.25">
      <c r="A199" s="12"/>
      <c r="B199" s="12"/>
      <c r="C199" s="12"/>
    </row>
    <row r="200" spans="1:3" x14ac:dyDescent="0.25">
      <c r="A200" s="12"/>
      <c r="B200" s="12"/>
      <c r="C200" s="12"/>
    </row>
    <row r="201" spans="1:3" x14ac:dyDescent="0.25">
      <c r="A201" s="12"/>
      <c r="B201" s="12"/>
      <c r="C201" s="12"/>
    </row>
    <row r="202" spans="1:3" x14ac:dyDescent="0.25">
      <c r="A202" s="12"/>
      <c r="B202" s="12"/>
      <c r="C202" s="12"/>
    </row>
    <row r="203" spans="1:3" x14ac:dyDescent="0.25">
      <c r="A203" s="12"/>
      <c r="B203" s="12"/>
      <c r="C203" s="12"/>
    </row>
    <row r="204" spans="1:3" x14ac:dyDescent="0.25">
      <c r="A204" s="12"/>
      <c r="B204" s="12"/>
      <c r="C204" s="12"/>
    </row>
    <row r="205" spans="1:3" x14ac:dyDescent="0.25">
      <c r="A205" s="12"/>
      <c r="B205" s="12"/>
      <c r="C205" s="12"/>
    </row>
    <row r="206" spans="1:3" x14ac:dyDescent="0.25">
      <c r="A206" s="12"/>
      <c r="B206" s="12"/>
      <c r="C206" s="12"/>
    </row>
    <row r="207" spans="1:3" x14ac:dyDescent="0.25">
      <c r="A207" s="12"/>
      <c r="B207" s="12"/>
      <c r="C207" s="12"/>
    </row>
    <row r="208" spans="1:3" x14ac:dyDescent="0.25">
      <c r="A208" s="12"/>
      <c r="B208" s="12"/>
      <c r="C208" s="12"/>
    </row>
    <row r="209" spans="1:3" x14ac:dyDescent="0.25">
      <c r="A209" s="12"/>
      <c r="B209" s="12"/>
      <c r="C209" s="12"/>
    </row>
    <row r="210" spans="1:3" x14ac:dyDescent="0.25">
      <c r="A210" s="12"/>
      <c r="B210" s="12"/>
      <c r="C210" s="12"/>
    </row>
    <row r="211" spans="1:3" x14ac:dyDescent="0.25">
      <c r="A211" s="12"/>
      <c r="B211" s="12"/>
      <c r="C211" s="12"/>
    </row>
    <row r="212" spans="1:3" x14ac:dyDescent="0.25">
      <c r="A212" s="12"/>
      <c r="B212" s="12"/>
      <c r="C212" s="12"/>
    </row>
    <row r="213" spans="1:3" x14ac:dyDescent="0.25">
      <c r="A213" s="12"/>
      <c r="B213" s="12"/>
      <c r="C213" s="12"/>
    </row>
    <row r="214" spans="1:3" x14ac:dyDescent="0.25">
      <c r="A214" s="12"/>
      <c r="B214" s="12"/>
      <c r="C214" s="12"/>
    </row>
    <row r="215" spans="1:3" x14ac:dyDescent="0.25">
      <c r="A215" s="12"/>
      <c r="B215" s="12"/>
      <c r="C215" s="12"/>
    </row>
  </sheetData>
  <mergeCells count="38">
    <mergeCell ref="B21:D21"/>
    <mergeCell ref="B37:D37"/>
    <mergeCell ref="B7:D7"/>
    <mergeCell ref="B9:D9"/>
    <mergeCell ref="B11:D11"/>
    <mergeCell ref="B19:D19"/>
    <mergeCell ref="B13:D13"/>
    <mergeCell ref="C31:D31"/>
    <mergeCell ref="C28:D28"/>
    <mergeCell ref="C26:D26"/>
    <mergeCell ref="C52:D52"/>
    <mergeCell ref="C39:D39"/>
    <mergeCell ref="C40:D40"/>
    <mergeCell ref="C50:D50"/>
    <mergeCell ref="C51:D51"/>
    <mergeCell ref="C44:D44"/>
    <mergeCell ref="C47:D47"/>
    <mergeCell ref="C45:D45"/>
    <mergeCell ref="C48:D48"/>
    <mergeCell ref="C41:D41"/>
    <mergeCell ref="C42:D42"/>
    <mergeCell ref="C46:D46"/>
    <mergeCell ref="A2:J2"/>
    <mergeCell ref="B15:D15"/>
    <mergeCell ref="B17:D17"/>
    <mergeCell ref="C35:D35"/>
    <mergeCell ref="C49:D49"/>
    <mergeCell ref="C22:D22"/>
    <mergeCell ref="C23:D23"/>
    <mergeCell ref="C25:D25"/>
    <mergeCell ref="C27:D27"/>
    <mergeCell ref="C33:D33"/>
    <mergeCell ref="C43:D43"/>
    <mergeCell ref="C24:D24"/>
    <mergeCell ref="C38:D38"/>
    <mergeCell ref="B3:H3"/>
    <mergeCell ref="C29:D29"/>
    <mergeCell ref="B6:D6"/>
  </mergeCells>
  <hyperlinks>
    <hyperlink ref="C42" r:id="rId1" xr:uid="{AC99196F-3E68-4BE9-85DA-D1EA685B7E8F}"/>
    <hyperlink ref="C41" r:id="rId2" xr:uid="{3DAF518A-0737-4E39-8D94-D9A0977A340D}"/>
    <hyperlink ref="C43" r:id="rId3" xr:uid="{9B5C189D-35D6-4E4A-9465-23CACC055119}"/>
    <hyperlink ref="C40" r:id="rId4" xr:uid="{437DFC72-E499-41E0-A676-D2527372A3C5}"/>
    <hyperlink ref="C47" r:id="rId5" xr:uid="{22E175E5-3522-4BB4-84F4-10E475AFF27C}"/>
    <hyperlink ref="C44" r:id="rId6" xr:uid="{6CDC06C4-C6E6-4D11-9CBB-8C0B2456FF52}"/>
    <hyperlink ref="C45" r:id="rId7" xr:uid="{58C79BCB-12B7-4B4C-A05A-CCFE612C1463}"/>
    <hyperlink ref="C48" r:id="rId8" xr:uid="{744DBA80-EA1C-42FE-8419-0E86D0E78884}"/>
    <hyperlink ref="C49" r:id="rId9" xr:uid="{83D767FE-2B65-4FEB-A82F-002C8172958E}"/>
    <hyperlink ref="C39" r:id="rId10" xr:uid="{EBE2964A-CF2F-4540-B1F3-F60469D3BB76}"/>
    <hyperlink ref="B23" location="'0_Загальне'!A1" display="0_Загальне" xr:uid="{6FFCE859-2965-4764-86AB-FEFBE96BD68E}"/>
    <hyperlink ref="B25" location="'1_Доходи'!A1" display="1_Доходи" xr:uid="{60020A31-BDF7-435D-8E9B-2DC33348740B}"/>
    <hyperlink ref="B27" location="'2_Видатки (базові)'!A1" display="2_Видатки (базові)" xr:uid="{9C098C7C-9565-4A2B-A821-2884964067EF}"/>
    <hyperlink ref="B33" location="'5_Результати (порівняння)'!A1" display="5_Результати (порівняння)" xr:uid="{AF559A7B-8237-4762-A741-B67AF867E0B4}"/>
    <hyperlink ref="B31" location="'4_Видатки (оптимізовані)'!A1" display="2_Видатки (оптимізовані)" xr:uid="{70A54096-EA06-4A31-ABDA-C5C85ACD773D}"/>
    <hyperlink ref="B29" location="'3_Результати (базові)'!A1" display="3_Результати (базові)" xr:uid="{2F618F8B-954F-40A0-B900-67B021192FE6}"/>
    <hyperlink ref="B35" location="Графіки!A1" display="Графіки" xr:uid="{F00E8FA1-A873-46DB-986C-6C11BF7A211A}"/>
    <hyperlink ref="C50" r:id="rId11" xr:uid="{7024FE0A-E122-42A3-821E-F918EC444560}"/>
    <hyperlink ref="C51" r:id="rId12" xr:uid="{A886E113-E2EE-49E9-8DA2-E92A4075E88E}"/>
    <hyperlink ref="C52" r:id="rId13" location="2" display="http://moz.gov.ua/article/public-discussions/proekt-postanovi-kabinetu-ministriv-ukraini-%C2%ABpro-zatverdzhennja-porjadku-realizacii-derzhavnih-garantij-medichnogo-obslugovuvannja-naselennja-za-programoju-medichnih-garantij-dlja-pervinnoi-medichnoi-dopomogi-na-2018-rik%C2%BB#2" xr:uid="{433FC86E-740F-4E84-B060-BF471605CE7C}"/>
    <hyperlink ref="C46" r:id="rId14" xr:uid="{24C05108-5B7F-41E4-A911-8CCB2352269D}"/>
  </hyperlinks>
  <pageMargins left="0.7" right="0.7" top="0.75" bottom="0.75" header="0.3" footer="0.3"/>
  <pageSetup orientation="portrait" r:id="rId15"/>
  <drawing r:id="rId1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E15FA-E4C5-468A-8D0E-98288F6CB228}">
  <dimension ref="A1:J37"/>
  <sheetViews>
    <sheetView zoomScaleNormal="100" workbookViewId="0">
      <selection activeCell="A2" sqref="A2:J2"/>
    </sheetView>
  </sheetViews>
  <sheetFormatPr defaultRowHeight="16.5" x14ac:dyDescent="0.25"/>
  <cols>
    <col min="1" max="1" width="6.140625" style="1" customWidth="1"/>
    <col min="2" max="2" width="44" style="1" customWidth="1"/>
    <col min="3" max="3" width="48.140625" style="1" customWidth="1"/>
    <col min="4" max="16384" width="9.140625" style="1"/>
  </cols>
  <sheetData>
    <row r="1" spans="1:10" s="436" customFormat="1" x14ac:dyDescent="0.25"/>
    <row r="2" spans="1:10" ht="22.5" x14ac:dyDescent="0.3">
      <c r="A2" s="636" t="s">
        <v>357</v>
      </c>
      <c r="B2" s="636"/>
      <c r="C2" s="636"/>
      <c r="D2" s="636"/>
      <c r="E2" s="636"/>
      <c r="F2" s="636"/>
      <c r="G2" s="636"/>
      <c r="H2" s="636"/>
      <c r="I2" s="636"/>
      <c r="J2" s="636"/>
    </row>
    <row r="4" spans="1:10" ht="25.5" customHeight="1" x14ac:dyDescent="0.25"/>
    <row r="6" spans="1:10" ht="29.25" customHeight="1" x14ac:dyDescent="0.25">
      <c r="B6" s="639" t="s">
        <v>1</v>
      </c>
      <c r="C6" s="639"/>
    </row>
    <row r="7" spans="1:10" s="8" customFormat="1" ht="16.5" customHeight="1" x14ac:dyDescent="0.25">
      <c r="B7" s="174"/>
      <c r="C7" s="174"/>
    </row>
    <row r="8" spans="1:10" s="8" customFormat="1" ht="25.5" customHeight="1" x14ac:dyDescent="0.25">
      <c r="B8" s="637" t="s">
        <v>123</v>
      </c>
      <c r="C8" s="638"/>
    </row>
    <row r="9" spans="1:10" s="8" customFormat="1" ht="39" customHeight="1" x14ac:dyDescent="0.25">
      <c r="B9" s="640" t="s">
        <v>286</v>
      </c>
      <c r="C9" s="641"/>
    </row>
    <row r="10" spans="1:10" s="8" customFormat="1" ht="36.75" customHeight="1" x14ac:dyDescent="0.25">
      <c r="B10" s="642" t="s">
        <v>288</v>
      </c>
      <c r="C10" s="643"/>
    </row>
    <row r="11" spans="1:10" s="8" customFormat="1" ht="40.5" customHeight="1" x14ac:dyDescent="0.25">
      <c r="B11" s="634" t="s">
        <v>287</v>
      </c>
      <c r="C11" s="635"/>
    </row>
    <row r="12" spans="1:10" s="8" customFormat="1" ht="16.5" customHeight="1" x14ac:dyDescent="0.25">
      <c r="B12" s="175"/>
      <c r="C12" s="174"/>
    </row>
    <row r="13" spans="1:10" ht="38.25" customHeight="1" x14ac:dyDescent="0.25">
      <c r="B13" s="176" t="s">
        <v>117</v>
      </c>
      <c r="C13" s="177"/>
    </row>
    <row r="14" spans="1:10" x14ac:dyDescent="0.25">
      <c r="B14" s="134"/>
      <c r="C14" s="169"/>
    </row>
    <row r="15" spans="1:10" ht="24" customHeight="1" x14ac:dyDescent="0.25">
      <c r="B15" s="176" t="s">
        <v>116</v>
      </c>
      <c r="C15" s="177"/>
    </row>
    <row r="16" spans="1:10" x14ac:dyDescent="0.25">
      <c r="B16" s="134"/>
      <c r="C16" s="169"/>
    </row>
    <row r="17" spans="2:7" ht="39" customHeight="1" x14ac:dyDescent="0.25">
      <c r="B17" s="176" t="s">
        <v>0</v>
      </c>
      <c r="C17" s="177"/>
    </row>
    <row r="18" spans="2:7" x14ac:dyDescent="0.25">
      <c r="B18" s="178"/>
      <c r="C18" s="169"/>
    </row>
    <row r="19" spans="2:7" ht="39.75" customHeight="1" x14ac:dyDescent="0.25">
      <c r="B19" s="176" t="s">
        <v>118</v>
      </c>
      <c r="C19" s="177"/>
    </row>
    <row r="20" spans="2:7" x14ac:dyDescent="0.25">
      <c r="B20" s="178"/>
      <c r="C20" s="169"/>
    </row>
    <row r="21" spans="2:7" ht="82.5" x14ac:dyDescent="0.25">
      <c r="B21" s="179" t="s">
        <v>124</v>
      </c>
      <c r="C21" s="31"/>
      <c r="G21" s="97"/>
    </row>
    <row r="22" spans="2:7" s="8" customFormat="1" x14ac:dyDescent="0.25">
      <c r="B22" s="180"/>
      <c r="C22" s="181"/>
      <c r="G22" s="77"/>
    </row>
    <row r="23" spans="2:7" ht="82.5" x14ac:dyDescent="0.25">
      <c r="B23" s="179" t="s">
        <v>125</v>
      </c>
      <c r="C23" s="31"/>
      <c r="G23" s="97"/>
    </row>
    <row r="24" spans="2:7" x14ac:dyDescent="0.25">
      <c r="B24" s="178"/>
      <c r="C24" s="169"/>
    </row>
    <row r="25" spans="2:7" ht="25.5" customHeight="1" x14ac:dyDescent="0.25">
      <c r="B25" s="176" t="s">
        <v>51</v>
      </c>
      <c r="C25" s="182" t="s">
        <v>126</v>
      </c>
    </row>
    <row r="26" spans="2:7" x14ac:dyDescent="0.25">
      <c r="B26" s="134"/>
      <c r="C26" s="169"/>
    </row>
    <row r="27" spans="2:7" ht="33" x14ac:dyDescent="0.25">
      <c r="B27" s="176" t="s">
        <v>18</v>
      </c>
      <c r="C27" s="177"/>
    </row>
    <row r="28" spans="2:7" x14ac:dyDescent="0.25">
      <c r="B28" s="134"/>
      <c r="C28" s="169"/>
    </row>
    <row r="29" spans="2:7" ht="39.75" customHeight="1" x14ac:dyDescent="0.25">
      <c r="B29" s="176" t="s">
        <v>17</v>
      </c>
      <c r="C29" s="177"/>
    </row>
    <row r="30" spans="2:7" x14ac:dyDescent="0.25">
      <c r="B30" s="183"/>
    </row>
    <row r="32" spans="2:7" ht="16.5" customHeight="1" x14ac:dyDescent="0.25"/>
    <row r="33" spans="2:3" x14ac:dyDescent="0.25">
      <c r="B33" s="184"/>
      <c r="C33" s="184"/>
    </row>
    <row r="34" spans="2:3" x14ac:dyDescent="0.25">
      <c r="B34" s="184"/>
    </row>
    <row r="35" spans="2:3" x14ac:dyDescent="0.25">
      <c r="B35" s="183"/>
    </row>
    <row r="36" spans="2:3" x14ac:dyDescent="0.25">
      <c r="B36" s="183"/>
    </row>
    <row r="37" spans="2:3" x14ac:dyDescent="0.25">
      <c r="B37" s="183"/>
    </row>
  </sheetData>
  <mergeCells count="6">
    <mergeCell ref="B11:C11"/>
    <mergeCell ref="A2:J2"/>
    <mergeCell ref="B8:C8"/>
    <mergeCell ref="B6:C6"/>
    <mergeCell ref="B9:C9"/>
    <mergeCell ref="B10:C10"/>
  </mergeCells>
  <conditionalFormatting sqref="C13 C17 C19 C27 C29">
    <cfRule type="notContainsBlanks" dxfId="67" priority="4">
      <formula>LEN(TRIM(C13))&gt;0</formula>
    </cfRule>
  </conditionalFormatting>
  <conditionalFormatting sqref="C21:C23">
    <cfRule type="notContainsBlanks" dxfId="66" priority="3">
      <formula>LEN(TRIM(C21))&gt;0</formula>
    </cfRule>
  </conditionalFormatting>
  <conditionalFormatting sqref="C15">
    <cfRule type="notContainsBlanks" dxfId="65" priority="1">
      <formula>LEN(TRIM(C15))&gt;0</formula>
    </cfRule>
    <cfRule type="notContainsBlanks" dxfId="64" priority="2">
      <formula>LEN(TRIM(C15))&gt;0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E6041-2F4B-42AE-96F3-672AD2888684}">
  <dimension ref="A1:AB83"/>
  <sheetViews>
    <sheetView zoomScaleNormal="100" workbookViewId="0">
      <selection activeCell="A2" sqref="A2:J2"/>
    </sheetView>
  </sheetViews>
  <sheetFormatPr defaultRowHeight="16.5" x14ac:dyDescent="0.25"/>
  <cols>
    <col min="1" max="1" width="5" style="185" customWidth="1"/>
    <col min="2" max="2" width="46.85546875" style="185" customWidth="1"/>
    <col min="3" max="3" width="37.140625" style="185" customWidth="1"/>
    <col min="4" max="4" width="35.5703125" style="186" customWidth="1"/>
    <col min="5" max="6" width="38.42578125" style="185" customWidth="1"/>
    <col min="7" max="7" width="30.140625" style="185" customWidth="1"/>
    <col min="8" max="8" width="45" style="185" customWidth="1"/>
    <col min="9" max="9" width="41.85546875" style="185" customWidth="1"/>
    <col min="10" max="10" width="46.5703125" style="185" customWidth="1"/>
    <col min="11" max="11" width="44" style="185" customWidth="1"/>
    <col min="12" max="12" width="37.28515625" style="185" customWidth="1"/>
    <col min="13" max="13" width="46.5703125" style="185" customWidth="1"/>
    <col min="14" max="14" width="44" style="185" customWidth="1"/>
    <col min="15" max="15" width="46.140625" style="185" customWidth="1"/>
    <col min="16" max="16" width="37.28515625" style="185" customWidth="1"/>
    <col min="17" max="17" width="41.85546875" style="185" customWidth="1"/>
    <col min="18" max="19" width="37.28515625" style="186" customWidth="1"/>
    <col min="20" max="24" width="37" style="185" customWidth="1"/>
    <col min="25" max="25" width="46.28515625" style="185" customWidth="1"/>
    <col min="26" max="26" width="41.7109375" style="185" customWidth="1"/>
    <col min="27" max="27" width="35.7109375" style="185" customWidth="1"/>
    <col min="28" max="28" width="18.28515625" style="185" customWidth="1"/>
    <col min="29" max="16384" width="9.140625" style="185"/>
  </cols>
  <sheetData>
    <row r="1" spans="1:26" s="436" customFormat="1" x14ac:dyDescent="0.25"/>
    <row r="2" spans="1:26" s="1" customFormat="1" ht="22.5" x14ac:dyDescent="0.3">
      <c r="A2" s="636" t="s">
        <v>357</v>
      </c>
      <c r="B2" s="636"/>
      <c r="C2" s="636"/>
      <c r="D2" s="636"/>
      <c r="E2" s="636"/>
      <c r="F2" s="636"/>
      <c r="G2" s="636"/>
      <c r="H2" s="636"/>
      <c r="I2" s="636"/>
      <c r="J2" s="636"/>
    </row>
    <row r="3" spans="1:26" x14ac:dyDescent="0.25"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</row>
    <row r="4" spans="1:26" ht="34.5" customHeight="1" x14ac:dyDescent="0.25"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</row>
    <row r="5" spans="1:26" ht="45" customHeight="1" x14ac:dyDescent="0.25">
      <c r="B5" s="683" t="s">
        <v>295</v>
      </c>
      <c r="C5" s="683"/>
      <c r="D5" s="189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</row>
    <row r="6" spans="1:26" ht="21" customHeight="1" x14ac:dyDescent="0.25">
      <c r="B6" s="188"/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</row>
    <row r="7" spans="1:26" ht="21" customHeight="1" x14ac:dyDescent="0.25">
      <c r="B7" s="188" t="str">
        <f>'0_Загальне'!B13</f>
        <v>Офіційна повна назва надавача ПМД:</v>
      </c>
      <c r="C7" s="189">
        <f>'0_Загальне'!C13</f>
        <v>0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</row>
    <row r="8" spans="1:26" ht="21" customHeight="1" x14ac:dyDescent="0.25">
      <c r="B8" s="188" t="str">
        <f>'0_Загальне'!B25</f>
        <v>Плановий період (рік):</v>
      </c>
      <c r="C8" s="189" t="str">
        <f>'0_Загальне'!C25</f>
        <v>2018 рік</v>
      </c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</row>
    <row r="9" spans="1:26" ht="33.75" customHeight="1" x14ac:dyDescent="0.25">
      <c r="B9" s="188" t="str">
        <f>'0_Загальне'!B27</f>
        <v>Дата проведення розрахунку (день/місяць/рік):</v>
      </c>
      <c r="C9" s="189">
        <f>'0_Загальне'!C27</f>
        <v>0</v>
      </c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</row>
    <row r="10" spans="1:26" ht="21.75" customHeight="1" x14ac:dyDescent="0.25"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</row>
    <row r="11" spans="1:26" ht="21.75" customHeight="1" x14ac:dyDescent="0.25">
      <c r="B11" s="686" t="s">
        <v>127</v>
      </c>
      <c r="C11" s="687"/>
      <c r="D11" s="189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</row>
    <row r="12" spans="1:26" ht="33" customHeight="1" x14ac:dyDescent="0.25">
      <c r="B12" s="688" t="s">
        <v>374</v>
      </c>
      <c r="C12" s="689"/>
      <c r="D12" s="15"/>
      <c r="E12" s="188"/>
      <c r="F12" s="188"/>
      <c r="G12" s="188"/>
      <c r="H12" s="188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</row>
    <row r="13" spans="1:26" ht="58.5" customHeight="1" x14ac:dyDescent="0.25">
      <c r="B13" s="736" t="s">
        <v>375</v>
      </c>
      <c r="C13" s="737"/>
      <c r="D13" s="15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</row>
    <row r="14" spans="1:26" ht="52.5" customHeight="1" x14ac:dyDescent="0.25">
      <c r="B14" s="634" t="s">
        <v>289</v>
      </c>
      <c r="C14" s="635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</row>
    <row r="15" spans="1:26" x14ac:dyDescent="0.25">
      <c r="C15" s="190"/>
      <c r="D15" s="191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</row>
    <row r="16" spans="1:26" x14ac:dyDescent="0.25">
      <c r="C16" s="190"/>
      <c r="D16" s="191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</row>
    <row r="17" spans="2:27" s="192" customFormat="1" ht="39" customHeight="1" x14ac:dyDescent="0.25">
      <c r="B17" s="720" t="s">
        <v>145</v>
      </c>
      <c r="C17" s="720"/>
      <c r="D17" s="720"/>
      <c r="E17" s="720"/>
      <c r="F17" s="720"/>
      <c r="G17" s="720"/>
    </row>
    <row r="18" spans="2:27" s="187" customFormat="1" ht="13.5" customHeight="1" thickBot="1" x14ac:dyDescent="0.3">
      <c r="D18" s="186"/>
      <c r="R18" s="186"/>
      <c r="S18" s="186"/>
    </row>
    <row r="19" spans="2:27" s="187" customFormat="1" ht="70.5" customHeight="1" x14ac:dyDescent="0.25">
      <c r="B19" s="216" t="s">
        <v>9</v>
      </c>
      <c r="C19" s="217" t="s">
        <v>361</v>
      </c>
      <c r="D19" s="217" t="s">
        <v>362</v>
      </c>
      <c r="E19" s="217" t="s">
        <v>363</v>
      </c>
      <c r="F19" s="217" t="s">
        <v>364</v>
      </c>
      <c r="G19" s="218" t="s">
        <v>365</v>
      </c>
      <c r="H19" s="219" t="s">
        <v>360</v>
      </c>
      <c r="R19" s="186"/>
      <c r="S19" s="186"/>
    </row>
    <row r="20" spans="2:27" s="193" customFormat="1" ht="83.25" customHeight="1" x14ac:dyDescent="0.25">
      <c r="B20" s="215" t="s">
        <v>291</v>
      </c>
      <c r="C20" s="452">
        <f>T33+T46</f>
        <v>0</v>
      </c>
      <c r="D20" s="452">
        <f t="shared" ref="D20:F20" si="0">U33+U46</f>
        <v>0</v>
      </c>
      <c r="E20" s="452">
        <f>V33+V46</f>
        <v>0</v>
      </c>
      <c r="F20" s="452">
        <f t="shared" si="0"/>
        <v>0</v>
      </c>
      <c r="G20" s="453">
        <f>SUM(C20:F20)</f>
        <v>0</v>
      </c>
      <c r="H20" s="524" t="e">
        <f>G20/$G$23*100</f>
        <v>#DIV/0!</v>
      </c>
      <c r="R20" s="400"/>
      <c r="S20" s="400"/>
    </row>
    <row r="21" spans="2:27" ht="81" customHeight="1" x14ac:dyDescent="0.25">
      <c r="B21" s="215" t="s">
        <v>292</v>
      </c>
      <c r="C21" s="454">
        <f>T63</f>
        <v>0</v>
      </c>
      <c r="D21" s="454">
        <f>U63</f>
        <v>0</v>
      </c>
      <c r="E21" s="454">
        <f>V63</f>
        <v>0</v>
      </c>
      <c r="F21" s="454">
        <f>W63</f>
        <v>0</v>
      </c>
      <c r="G21" s="453">
        <f>SUM(C21:F21)</f>
        <v>0</v>
      </c>
      <c r="H21" s="524" t="e">
        <f>G21/$G$23*100</f>
        <v>#DIV/0!</v>
      </c>
      <c r="L21" s="194"/>
      <c r="M21" s="194"/>
      <c r="N21" s="194"/>
      <c r="O21" s="194"/>
      <c r="P21" s="194"/>
      <c r="Q21" s="194"/>
      <c r="R21" s="191"/>
      <c r="S21" s="191"/>
    </row>
    <row r="22" spans="2:27" ht="68.25" customHeight="1" x14ac:dyDescent="0.25">
      <c r="B22" s="215" t="s">
        <v>146</v>
      </c>
      <c r="C22" s="455">
        <f>C82</f>
        <v>0</v>
      </c>
      <c r="D22" s="455">
        <f t="shared" ref="D22:F22" si="1">D82</f>
        <v>0</v>
      </c>
      <c r="E22" s="455">
        <f t="shared" si="1"/>
        <v>0</v>
      </c>
      <c r="F22" s="455">
        <f t="shared" si="1"/>
        <v>0</v>
      </c>
      <c r="G22" s="453">
        <f>SUM(C22:F22)</f>
        <v>0</v>
      </c>
      <c r="H22" s="524" t="e">
        <f>G22/$G$23*100</f>
        <v>#DIV/0!</v>
      </c>
    </row>
    <row r="23" spans="2:27" ht="70.5" customHeight="1" thickBot="1" x14ac:dyDescent="0.3">
      <c r="B23" s="224" t="s">
        <v>373</v>
      </c>
      <c r="C23" s="456">
        <f>SUM(C20:C22)</f>
        <v>0</v>
      </c>
      <c r="D23" s="456">
        <f>SUM(D20:D22)</f>
        <v>0</v>
      </c>
      <c r="E23" s="456">
        <f>SUM(E20:E22)</f>
        <v>0</v>
      </c>
      <c r="F23" s="456">
        <f>SUM(F20:F22)</f>
        <v>0</v>
      </c>
      <c r="G23" s="456">
        <f>SUM(C23:F23)</f>
        <v>0</v>
      </c>
      <c r="H23" s="525" t="e">
        <f>SUM(H20:H22)</f>
        <v>#DIV/0!</v>
      </c>
    </row>
    <row r="24" spans="2:27" ht="32.25" customHeight="1" x14ac:dyDescent="0.25">
      <c r="B24" s="195"/>
      <c r="C24" s="196"/>
      <c r="D24" s="197"/>
    </row>
    <row r="25" spans="2:27" x14ac:dyDescent="0.25">
      <c r="C25" s="190"/>
      <c r="D25" s="191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</row>
    <row r="26" spans="2:27" s="192" customFormat="1" ht="58.5" customHeight="1" x14ac:dyDescent="0.25">
      <c r="B26" s="720" t="s">
        <v>294</v>
      </c>
      <c r="C26" s="720"/>
      <c r="D26" s="720"/>
      <c r="E26" s="720"/>
      <c r="F26" s="720"/>
      <c r="G26" s="720"/>
    </row>
    <row r="27" spans="2:27" s="198" customFormat="1" ht="15.75" customHeight="1" thickBot="1" x14ac:dyDescent="0.3">
      <c r="R27" s="399"/>
      <c r="S27" s="399"/>
    </row>
    <row r="28" spans="2:27" s="187" customFormat="1" ht="36" customHeight="1" thickBot="1" x14ac:dyDescent="0.3">
      <c r="B28" s="738" t="s">
        <v>128</v>
      </c>
      <c r="C28" s="739"/>
      <c r="D28" s="199"/>
      <c r="E28" s="672" t="s">
        <v>319</v>
      </c>
      <c r="F28" s="673"/>
      <c r="G28" s="673"/>
      <c r="H28" s="673"/>
      <c r="I28" s="673"/>
      <c r="J28" s="673"/>
      <c r="K28" s="673"/>
      <c r="L28" s="673"/>
      <c r="M28" s="673"/>
      <c r="N28" s="673"/>
      <c r="O28" s="673"/>
      <c r="P28" s="673"/>
      <c r="Q28" s="674"/>
      <c r="R28" s="401"/>
      <c r="S28" s="672" t="s">
        <v>318</v>
      </c>
      <c r="T28" s="673"/>
      <c r="U28" s="673"/>
      <c r="V28" s="673"/>
      <c r="W28" s="673"/>
      <c r="X28" s="673"/>
      <c r="Y28" s="674"/>
      <c r="Z28" s="185"/>
      <c r="AA28" s="185"/>
    </row>
    <row r="29" spans="2:27" ht="59.25" customHeight="1" x14ac:dyDescent="0.25">
      <c r="B29" s="740" t="s">
        <v>9</v>
      </c>
      <c r="C29" s="742" t="s">
        <v>2</v>
      </c>
      <c r="D29" s="200"/>
      <c r="E29" s="700" t="s">
        <v>9</v>
      </c>
      <c r="F29" s="717" t="s">
        <v>368</v>
      </c>
      <c r="G29" s="658" t="s">
        <v>367</v>
      </c>
      <c r="H29" s="659"/>
      <c r="I29" s="713" t="s">
        <v>369</v>
      </c>
      <c r="J29" s="714"/>
      <c r="K29" s="714"/>
      <c r="L29" s="715"/>
      <c r="M29" s="713" t="s">
        <v>370</v>
      </c>
      <c r="N29" s="714"/>
      <c r="O29" s="714"/>
      <c r="P29" s="715"/>
      <c r="Q29" s="669" t="s">
        <v>376</v>
      </c>
      <c r="R29" s="402"/>
      <c r="S29" s="700" t="s">
        <v>9</v>
      </c>
      <c r="T29" s="710" t="s">
        <v>130</v>
      </c>
      <c r="U29" s="706" t="s">
        <v>131</v>
      </c>
      <c r="V29" s="706" t="s">
        <v>132</v>
      </c>
      <c r="W29" s="706" t="s">
        <v>133</v>
      </c>
      <c r="X29" s="708" t="s">
        <v>259</v>
      </c>
      <c r="Y29" s="702" t="s">
        <v>134</v>
      </c>
    </row>
    <row r="30" spans="2:27" ht="70.5" customHeight="1" thickBot="1" x14ac:dyDescent="0.3">
      <c r="B30" s="741"/>
      <c r="C30" s="743"/>
      <c r="D30" s="200"/>
      <c r="E30" s="716"/>
      <c r="F30" s="718"/>
      <c r="G30" s="356" t="s">
        <v>136</v>
      </c>
      <c r="H30" s="390" t="s">
        <v>137</v>
      </c>
      <c r="I30" s="356" t="s">
        <v>312</v>
      </c>
      <c r="J30" s="389" t="s">
        <v>313</v>
      </c>
      <c r="K30" s="389" t="s">
        <v>314</v>
      </c>
      <c r="L30" s="390" t="s">
        <v>138</v>
      </c>
      <c r="M30" s="392" t="s">
        <v>315</v>
      </c>
      <c r="N30" s="394" t="s">
        <v>316</v>
      </c>
      <c r="O30" s="394" t="s">
        <v>317</v>
      </c>
      <c r="P30" s="393" t="s">
        <v>139</v>
      </c>
      <c r="Q30" s="712"/>
      <c r="R30" s="403"/>
      <c r="S30" s="701"/>
      <c r="T30" s="711"/>
      <c r="U30" s="707"/>
      <c r="V30" s="707"/>
      <c r="W30" s="707"/>
      <c r="X30" s="709"/>
      <c r="Y30" s="703"/>
    </row>
    <row r="31" spans="2:27" ht="26.25" customHeight="1" thickBot="1" x14ac:dyDescent="0.3">
      <c r="B31" s="398" t="s">
        <v>10</v>
      </c>
      <c r="C31" s="201"/>
      <c r="D31" s="202"/>
      <c r="E31" s="675"/>
      <c r="F31" s="676"/>
      <c r="G31" s="675"/>
      <c r="H31" s="679"/>
      <c r="I31" s="690"/>
      <c r="J31" s="691"/>
      <c r="K31" s="691"/>
      <c r="L31" s="692"/>
      <c r="M31" s="646"/>
      <c r="N31" s="647"/>
      <c r="O31" s="647"/>
      <c r="P31" s="696"/>
      <c r="Q31" s="411"/>
      <c r="R31" s="200"/>
      <c r="S31" s="697"/>
      <c r="T31" s="698"/>
      <c r="U31" s="698"/>
      <c r="V31" s="698"/>
      <c r="W31" s="698"/>
      <c r="X31" s="699"/>
      <c r="Y31" s="408"/>
    </row>
    <row r="32" spans="2:27" ht="40.5" x14ac:dyDescent="0.25">
      <c r="B32" s="506" t="s">
        <v>12</v>
      </c>
      <c r="C32" s="518">
        <v>370</v>
      </c>
      <c r="D32" s="191"/>
      <c r="E32" s="677"/>
      <c r="F32" s="678"/>
      <c r="G32" s="677"/>
      <c r="H32" s="680"/>
      <c r="I32" s="693"/>
      <c r="J32" s="694"/>
      <c r="K32" s="694"/>
      <c r="L32" s="695"/>
      <c r="M32" s="693"/>
      <c r="N32" s="694"/>
      <c r="O32" s="694"/>
      <c r="P32" s="695"/>
      <c r="Q32" s="410"/>
      <c r="R32" s="404"/>
      <c r="S32" s="649"/>
      <c r="T32" s="650"/>
      <c r="U32" s="650"/>
      <c r="V32" s="650"/>
      <c r="W32" s="650"/>
      <c r="X32" s="651"/>
      <c r="Y32" s="409"/>
    </row>
    <row r="33" spans="2:27" ht="43.5" customHeight="1" x14ac:dyDescent="0.25">
      <c r="B33" s="684" t="s">
        <v>3</v>
      </c>
      <c r="C33" s="685"/>
      <c r="D33" s="203"/>
      <c r="E33" s="459" t="s">
        <v>13</v>
      </c>
      <c r="F33" s="460">
        <f>SUM(F35:F39)</f>
        <v>1</v>
      </c>
      <c r="G33" s="461" t="s">
        <v>53</v>
      </c>
      <c r="H33" s="462" t="s">
        <v>53</v>
      </c>
      <c r="I33" s="463"/>
      <c r="J33" s="464"/>
      <c r="K33" s="464"/>
      <c r="L33" s="465">
        <f>SUM(L35:L39)</f>
        <v>0</v>
      </c>
      <c r="M33" s="463"/>
      <c r="N33" s="464"/>
      <c r="O33" s="464"/>
      <c r="P33" s="465">
        <f>SUM(P35:P39)</f>
        <v>0</v>
      </c>
      <c r="Q33" s="466">
        <f>SUM(Q35:Q39)</f>
        <v>0</v>
      </c>
      <c r="R33" s="467"/>
      <c r="S33" s="459" t="s">
        <v>322</v>
      </c>
      <c r="T33" s="454">
        <v>0</v>
      </c>
      <c r="U33" s="454">
        <v>0</v>
      </c>
      <c r="V33" s="468">
        <f>SUM(V35:V39)</f>
        <v>0</v>
      </c>
      <c r="W33" s="468">
        <f>SUM(W35:W39)</f>
        <v>0</v>
      </c>
      <c r="X33" s="469">
        <f>SUM(X35:X39)</f>
        <v>0</v>
      </c>
      <c r="Y33" s="470" t="e">
        <f>SUM(Y35:Y39)</f>
        <v>#DIV/0!</v>
      </c>
    </row>
    <row r="34" spans="2:27" ht="21" customHeight="1" x14ac:dyDescent="0.25">
      <c r="B34" s="204"/>
      <c r="C34" s="205"/>
      <c r="D34" s="203"/>
      <c r="E34" s="471" t="s">
        <v>16</v>
      </c>
      <c r="F34" s="472"/>
      <c r="G34" s="681"/>
      <c r="H34" s="682"/>
      <c r="I34" s="655"/>
      <c r="J34" s="656"/>
      <c r="K34" s="656"/>
      <c r="L34" s="657"/>
      <c r="M34" s="655"/>
      <c r="N34" s="656"/>
      <c r="O34" s="656"/>
      <c r="P34" s="657"/>
      <c r="Q34" s="473"/>
      <c r="R34" s="474"/>
      <c r="S34" s="652"/>
      <c r="T34" s="653"/>
      <c r="U34" s="653"/>
      <c r="V34" s="653"/>
      <c r="W34" s="653"/>
      <c r="X34" s="654"/>
      <c r="Y34" s="475"/>
    </row>
    <row r="35" spans="2:27" ht="21.75" customHeight="1" x14ac:dyDescent="0.25">
      <c r="B35" s="507" t="s">
        <v>4</v>
      </c>
      <c r="C35" s="515">
        <v>4</v>
      </c>
      <c r="D35" s="206"/>
      <c r="E35" s="476" t="s">
        <v>4</v>
      </c>
      <c r="F35" s="477">
        <v>6.3500000000000001E-2</v>
      </c>
      <c r="G35" s="461" t="s">
        <v>53</v>
      </c>
      <c r="H35" s="462" t="s">
        <v>53</v>
      </c>
      <c r="I35" s="478">
        <f>$I$33*F35</f>
        <v>0</v>
      </c>
      <c r="J35" s="479">
        <f>$J$33*F35</f>
        <v>0</v>
      </c>
      <c r="K35" s="479">
        <f>$K$33*F35</f>
        <v>0</v>
      </c>
      <c r="L35" s="465">
        <f>I35+J35+K35</f>
        <v>0</v>
      </c>
      <c r="M35" s="478">
        <f>$M$33*F35</f>
        <v>0</v>
      </c>
      <c r="N35" s="479">
        <f>$N$33*F35</f>
        <v>0</v>
      </c>
      <c r="O35" s="479">
        <f>$O$33*F35</f>
        <v>0</v>
      </c>
      <c r="P35" s="465">
        <f>M35+N35+O35</f>
        <v>0</v>
      </c>
      <c r="Q35" s="466">
        <f>P35+L35</f>
        <v>0</v>
      </c>
      <c r="R35" s="467"/>
      <c r="S35" s="476" t="s">
        <v>4</v>
      </c>
      <c r="T35" s="454">
        <v>0</v>
      </c>
      <c r="U35" s="454">
        <v>0</v>
      </c>
      <c r="V35" s="468">
        <f>$C$32/12*C35*(3*I35+2*J35+K35)</f>
        <v>0</v>
      </c>
      <c r="W35" s="468">
        <f>$C$32/12*C35*(3*M35+2*N35+O35)+L35*$C$32/12*3*C35</f>
        <v>0</v>
      </c>
      <c r="X35" s="469">
        <f>SUM(T35:W35)</f>
        <v>0</v>
      </c>
      <c r="Y35" s="480" t="e">
        <f>X35/$X$33*100</f>
        <v>#DIV/0!</v>
      </c>
    </row>
    <row r="36" spans="2:27" ht="21.75" customHeight="1" x14ac:dyDescent="0.25">
      <c r="B36" s="507" t="s">
        <v>5</v>
      </c>
      <c r="C36" s="515">
        <v>2.2000000000000002</v>
      </c>
      <c r="D36" s="206"/>
      <c r="E36" s="476" t="s">
        <v>5</v>
      </c>
      <c r="F36" s="477">
        <v>0.11600000000000001</v>
      </c>
      <c r="G36" s="461" t="s">
        <v>53</v>
      </c>
      <c r="H36" s="462" t="s">
        <v>53</v>
      </c>
      <c r="I36" s="478">
        <f t="shared" ref="I36:I39" si="2">$I$33*F36</f>
        <v>0</v>
      </c>
      <c r="J36" s="479">
        <f t="shared" ref="J36:J39" si="3">$J$33*F36</f>
        <v>0</v>
      </c>
      <c r="K36" s="479">
        <f t="shared" ref="K36:K39" si="4">$K$33*F36</f>
        <v>0</v>
      </c>
      <c r="L36" s="465">
        <f t="shared" ref="L36:L39" si="5">I36+J36+K36</f>
        <v>0</v>
      </c>
      <c r="M36" s="478">
        <f>$M$33*F36</f>
        <v>0</v>
      </c>
      <c r="N36" s="479">
        <f>$N$33*F36</f>
        <v>0</v>
      </c>
      <c r="O36" s="479">
        <f t="shared" ref="O36:O39" si="6">$O$33*F36</f>
        <v>0</v>
      </c>
      <c r="P36" s="465">
        <f t="shared" ref="P36:P39" si="7">M36+N36+O36</f>
        <v>0</v>
      </c>
      <c r="Q36" s="466">
        <f t="shared" ref="Q36:Q39" si="8">P36+L36</f>
        <v>0</v>
      </c>
      <c r="R36" s="467"/>
      <c r="S36" s="476" t="s">
        <v>5</v>
      </c>
      <c r="T36" s="454">
        <v>0</v>
      </c>
      <c r="U36" s="454">
        <v>0</v>
      </c>
      <c r="V36" s="468">
        <f>$C$32/12*C36*(3*I36+2*J36+K36)</f>
        <v>0</v>
      </c>
      <c r="W36" s="468">
        <f t="shared" ref="W36:W39" si="9">$C$32/12*C36*(3*M36+2*N36+O36)+L36*$C$32/12*3*C36</f>
        <v>0</v>
      </c>
      <c r="X36" s="469">
        <f>SUM(T36:W36)</f>
        <v>0</v>
      </c>
      <c r="Y36" s="480" t="e">
        <f>X36/$X$33*100</f>
        <v>#DIV/0!</v>
      </c>
    </row>
    <row r="37" spans="2:27" ht="21.75" customHeight="1" x14ac:dyDescent="0.25">
      <c r="B37" s="507" t="s">
        <v>6</v>
      </c>
      <c r="C37" s="515">
        <v>1</v>
      </c>
      <c r="D37" s="206"/>
      <c r="E37" s="476" t="s">
        <v>6</v>
      </c>
      <c r="F37" s="477">
        <v>0.31290000000000001</v>
      </c>
      <c r="G37" s="461" t="s">
        <v>53</v>
      </c>
      <c r="H37" s="462" t="s">
        <v>53</v>
      </c>
      <c r="I37" s="478">
        <f>$I$33*F37</f>
        <v>0</v>
      </c>
      <c r="J37" s="479">
        <f>$J$33*F37</f>
        <v>0</v>
      </c>
      <c r="K37" s="479">
        <f t="shared" si="4"/>
        <v>0</v>
      </c>
      <c r="L37" s="465">
        <f t="shared" si="5"/>
        <v>0</v>
      </c>
      <c r="M37" s="478">
        <f>$M$33*F37</f>
        <v>0</v>
      </c>
      <c r="N37" s="479">
        <f>$N$33*F37</f>
        <v>0</v>
      </c>
      <c r="O37" s="479">
        <f t="shared" si="6"/>
        <v>0</v>
      </c>
      <c r="P37" s="465">
        <f>M37+N37+O37</f>
        <v>0</v>
      </c>
      <c r="Q37" s="466">
        <f t="shared" si="8"/>
        <v>0</v>
      </c>
      <c r="R37" s="467"/>
      <c r="S37" s="476" t="s">
        <v>6</v>
      </c>
      <c r="T37" s="454">
        <v>0</v>
      </c>
      <c r="U37" s="454">
        <v>0</v>
      </c>
      <c r="V37" s="468">
        <f>$C$32/12*C37*(3*I37+2*J37+K37)</f>
        <v>0</v>
      </c>
      <c r="W37" s="468">
        <f t="shared" si="9"/>
        <v>0</v>
      </c>
      <c r="X37" s="469">
        <f>SUM(T37:W37)</f>
        <v>0</v>
      </c>
      <c r="Y37" s="480" t="e">
        <f>X37/$X$33*100</f>
        <v>#DIV/0!</v>
      </c>
    </row>
    <row r="38" spans="2:27" ht="21.75" customHeight="1" x14ac:dyDescent="0.25">
      <c r="B38" s="507" t="s">
        <v>7</v>
      </c>
      <c r="C38" s="515">
        <v>1.2</v>
      </c>
      <c r="D38" s="206"/>
      <c r="E38" s="476" t="s">
        <v>7</v>
      </c>
      <c r="F38" s="477">
        <v>0.34570000000000001</v>
      </c>
      <c r="G38" s="461" t="s">
        <v>53</v>
      </c>
      <c r="H38" s="462" t="s">
        <v>53</v>
      </c>
      <c r="I38" s="478">
        <f t="shared" si="2"/>
        <v>0</v>
      </c>
      <c r="J38" s="479">
        <f t="shared" si="3"/>
        <v>0</v>
      </c>
      <c r="K38" s="479">
        <f>$K$33*F38</f>
        <v>0</v>
      </c>
      <c r="L38" s="465">
        <f t="shared" si="5"/>
        <v>0</v>
      </c>
      <c r="M38" s="478">
        <f>$M$33*F38</f>
        <v>0</v>
      </c>
      <c r="N38" s="479">
        <f>$N$33*F38</f>
        <v>0</v>
      </c>
      <c r="O38" s="479">
        <f>$O$33*F38</f>
        <v>0</v>
      </c>
      <c r="P38" s="465">
        <f t="shared" si="7"/>
        <v>0</v>
      </c>
      <c r="Q38" s="466">
        <f t="shared" si="8"/>
        <v>0</v>
      </c>
      <c r="R38" s="467"/>
      <c r="S38" s="476" t="s">
        <v>7</v>
      </c>
      <c r="T38" s="454">
        <v>0</v>
      </c>
      <c r="U38" s="454">
        <v>0</v>
      </c>
      <c r="V38" s="468">
        <f>$C$32/12*C38*(3*I38+2*J38+K38)</f>
        <v>0</v>
      </c>
      <c r="W38" s="468">
        <f>$C$32/12*C38*(3*M38+2*N38+O38)+L38*$C$32/12*3*C38</f>
        <v>0</v>
      </c>
      <c r="X38" s="469">
        <f>SUM(T38:W38)</f>
        <v>0</v>
      </c>
      <c r="Y38" s="480" t="e">
        <f>X38/$X$33*100</f>
        <v>#DIV/0!</v>
      </c>
    </row>
    <row r="39" spans="2:27" ht="21.75" customHeight="1" thickBot="1" x14ac:dyDescent="0.3">
      <c r="B39" s="508" t="s">
        <v>14</v>
      </c>
      <c r="C39" s="516">
        <v>2</v>
      </c>
      <c r="D39" s="206"/>
      <c r="E39" s="481" t="s">
        <v>14</v>
      </c>
      <c r="F39" s="482">
        <v>0.16189999999999999</v>
      </c>
      <c r="G39" s="483" t="s">
        <v>53</v>
      </c>
      <c r="H39" s="484" t="s">
        <v>53</v>
      </c>
      <c r="I39" s="485">
        <f t="shared" si="2"/>
        <v>0</v>
      </c>
      <c r="J39" s="486">
        <f t="shared" si="3"/>
        <v>0</v>
      </c>
      <c r="K39" s="486">
        <f t="shared" si="4"/>
        <v>0</v>
      </c>
      <c r="L39" s="487">
        <f t="shared" si="5"/>
        <v>0</v>
      </c>
      <c r="M39" s="485">
        <f>$M$33*F39</f>
        <v>0</v>
      </c>
      <c r="N39" s="486">
        <f>$N$33*F39</f>
        <v>0</v>
      </c>
      <c r="O39" s="486">
        <f t="shared" si="6"/>
        <v>0</v>
      </c>
      <c r="P39" s="487">
        <f t="shared" si="7"/>
        <v>0</v>
      </c>
      <c r="Q39" s="488">
        <f t="shared" si="8"/>
        <v>0</v>
      </c>
      <c r="R39" s="467"/>
      <c r="S39" s="481" t="s">
        <v>14</v>
      </c>
      <c r="T39" s="489">
        <v>0</v>
      </c>
      <c r="U39" s="489">
        <v>0</v>
      </c>
      <c r="V39" s="490">
        <f>$C$32/12*C39*(3*I39+2*J39+K39)</f>
        <v>0</v>
      </c>
      <c r="W39" s="490">
        <f t="shared" si="9"/>
        <v>0</v>
      </c>
      <c r="X39" s="491">
        <f>SUM(T39:W39)</f>
        <v>0</v>
      </c>
      <c r="Y39" s="492" t="e">
        <f>X39/$X$33*100</f>
        <v>#DIV/0!</v>
      </c>
    </row>
    <row r="40" spans="2:27" s="186" customFormat="1" ht="71.25" customHeight="1" thickBot="1" x14ac:dyDescent="0.3">
      <c r="B40" s="382"/>
      <c r="C40" s="210"/>
      <c r="D40" s="206"/>
      <c r="E40" s="209"/>
      <c r="F40" s="209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</row>
    <row r="41" spans="2:27" s="186" customFormat="1" ht="42.75" customHeight="1" thickBot="1" x14ac:dyDescent="0.3">
      <c r="B41" s="721" t="str">
        <f t="shared" ref="B41:C43" si="10">B28</f>
        <v>1. Базові параметри (НЕ ЗМІНЮВАТИ)</v>
      </c>
      <c r="C41" s="722">
        <f t="shared" si="10"/>
        <v>0</v>
      </c>
      <c r="D41" s="206"/>
      <c r="E41" s="672" t="s">
        <v>320</v>
      </c>
      <c r="F41" s="673"/>
      <c r="G41" s="673"/>
      <c r="H41" s="673"/>
      <c r="I41" s="673"/>
      <c r="J41" s="673"/>
      <c r="K41" s="673"/>
      <c r="L41" s="673"/>
      <c r="M41" s="673"/>
      <c r="N41" s="673"/>
      <c r="O41" s="673"/>
      <c r="P41" s="673"/>
      <c r="Q41" s="674"/>
      <c r="R41" s="206"/>
      <c r="S41" s="672" t="s">
        <v>321</v>
      </c>
      <c r="T41" s="673"/>
      <c r="U41" s="673"/>
      <c r="V41" s="673"/>
      <c r="W41" s="673"/>
      <c r="X41" s="673"/>
      <c r="Y41" s="674"/>
      <c r="Z41" s="185"/>
      <c r="AA41" s="185"/>
    </row>
    <row r="42" spans="2:27" s="186" customFormat="1" ht="48.75" customHeight="1" x14ac:dyDescent="0.25">
      <c r="B42" s="740" t="str">
        <f t="shared" si="10"/>
        <v>Показник</v>
      </c>
      <c r="C42" s="742" t="str">
        <f t="shared" si="10"/>
        <v>Значення</v>
      </c>
      <c r="D42" s="206"/>
      <c r="E42" s="700" t="s">
        <v>9</v>
      </c>
      <c r="F42" s="717" t="s">
        <v>368</v>
      </c>
      <c r="G42" s="658" t="s">
        <v>311</v>
      </c>
      <c r="H42" s="659"/>
      <c r="I42" s="713" t="s">
        <v>371</v>
      </c>
      <c r="J42" s="755"/>
      <c r="K42" s="704"/>
      <c r="L42" s="715"/>
      <c r="M42" s="752" t="s">
        <v>372</v>
      </c>
      <c r="N42" s="753"/>
      <c r="O42" s="753"/>
      <c r="P42" s="754"/>
      <c r="Q42" s="669" t="s">
        <v>377</v>
      </c>
      <c r="R42" s="402"/>
      <c r="S42" s="700" t="s">
        <v>9</v>
      </c>
      <c r="T42" s="704" t="s">
        <v>130</v>
      </c>
      <c r="U42" s="706" t="s">
        <v>131</v>
      </c>
      <c r="V42" s="706" t="s">
        <v>132</v>
      </c>
      <c r="W42" s="706" t="s">
        <v>133</v>
      </c>
      <c r="X42" s="708" t="s">
        <v>259</v>
      </c>
      <c r="Y42" s="702" t="s">
        <v>134</v>
      </c>
      <c r="Z42" s="185"/>
      <c r="AA42" s="185"/>
    </row>
    <row r="43" spans="2:27" s="186" customFormat="1" ht="68.25" customHeight="1" thickBot="1" x14ac:dyDescent="0.3">
      <c r="B43" s="741">
        <f t="shared" si="10"/>
        <v>0</v>
      </c>
      <c r="C43" s="743">
        <f t="shared" si="10"/>
        <v>0</v>
      </c>
      <c r="D43" s="206"/>
      <c r="E43" s="716"/>
      <c r="F43" s="718"/>
      <c r="G43" s="356" t="s">
        <v>136</v>
      </c>
      <c r="H43" s="391" t="s">
        <v>137</v>
      </c>
      <c r="I43" s="356" t="s">
        <v>312</v>
      </c>
      <c r="J43" s="389" t="s">
        <v>313</v>
      </c>
      <c r="K43" s="389" t="s">
        <v>314</v>
      </c>
      <c r="L43" s="390" t="s">
        <v>138</v>
      </c>
      <c r="M43" s="392" t="s">
        <v>315</v>
      </c>
      <c r="N43" s="394" t="s">
        <v>316</v>
      </c>
      <c r="O43" s="394" t="s">
        <v>317</v>
      </c>
      <c r="P43" s="395" t="s">
        <v>139</v>
      </c>
      <c r="Q43" s="670"/>
      <c r="R43" s="189"/>
      <c r="S43" s="701"/>
      <c r="T43" s="705"/>
      <c r="U43" s="707"/>
      <c r="V43" s="707"/>
      <c r="W43" s="707"/>
      <c r="X43" s="709"/>
      <c r="Y43" s="703"/>
      <c r="Z43" s="185"/>
      <c r="AA43" s="185"/>
    </row>
    <row r="44" spans="2:27" s="186" customFormat="1" ht="21" thickBot="1" x14ac:dyDescent="0.3">
      <c r="B44" s="748" t="str">
        <f>B31</f>
        <v>Зелений список</v>
      </c>
      <c r="C44" s="749"/>
      <c r="D44" s="206"/>
      <c r="E44" s="675"/>
      <c r="F44" s="676"/>
      <c r="G44" s="746"/>
      <c r="H44" s="747"/>
      <c r="I44" s="646"/>
      <c r="J44" s="647"/>
      <c r="K44" s="647"/>
      <c r="L44" s="696"/>
      <c r="M44" s="646"/>
      <c r="N44" s="647"/>
      <c r="O44" s="647"/>
      <c r="P44" s="696"/>
      <c r="Q44" s="412"/>
      <c r="R44" s="200"/>
      <c r="S44" s="646"/>
      <c r="T44" s="647"/>
      <c r="U44" s="647"/>
      <c r="V44" s="647"/>
      <c r="W44" s="647"/>
      <c r="X44" s="648"/>
      <c r="Y44" s="406"/>
      <c r="Z44" s="185"/>
      <c r="AA44" s="185"/>
    </row>
    <row r="45" spans="2:27" s="186" customFormat="1" ht="49.5" customHeight="1" x14ac:dyDescent="0.25">
      <c r="B45" s="506" t="str">
        <f>B32</f>
        <v>Тариф за одного пацієнта зеленого списку на 2018 рік, грн.</v>
      </c>
      <c r="C45" s="518">
        <f>C32</f>
        <v>370</v>
      </c>
      <c r="D45" s="206"/>
      <c r="E45" s="677"/>
      <c r="F45" s="678"/>
      <c r="G45" s="677"/>
      <c r="H45" s="680"/>
      <c r="I45" s="693"/>
      <c r="J45" s="694"/>
      <c r="K45" s="694"/>
      <c r="L45" s="695"/>
      <c r="M45" s="693"/>
      <c r="N45" s="694"/>
      <c r="O45" s="694"/>
      <c r="P45" s="695"/>
      <c r="Q45" s="410"/>
      <c r="R45" s="404"/>
      <c r="S45" s="649"/>
      <c r="T45" s="650"/>
      <c r="U45" s="650"/>
      <c r="V45" s="650"/>
      <c r="W45" s="650"/>
      <c r="X45" s="651"/>
      <c r="Y45" s="407"/>
      <c r="Z45" s="185"/>
      <c r="AA45" s="185"/>
    </row>
    <row r="46" spans="2:27" s="186" customFormat="1" ht="40.5" x14ac:dyDescent="0.25">
      <c r="B46" s="750" t="str">
        <f>B33</f>
        <v>Коригувальні коефіцієнти залежно від віку пацієнта</v>
      </c>
      <c r="C46" s="751">
        <f>C33</f>
        <v>0</v>
      </c>
      <c r="D46" s="206"/>
      <c r="E46" s="459" t="s">
        <v>13</v>
      </c>
      <c r="F46" s="460">
        <f>SUM(F48:F52)</f>
        <v>1</v>
      </c>
      <c r="G46" s="461" t="s">
        <v>53</v>
      </c>
      <c r="H46" s="462" t="s">
        <v>53</v>
      </c>
      <c r="I46" s="463"/>
      <c r="J46" s="464"/>
      <c r="K46" s="464"/>
      <c r="L46" s="465">
        <f>SUM(L48:L52)</f>
        <v>0</v>
      </c>
      <c r="M46" s="463"/>
      <c r="N46" s="464"/>
      <c r="O46" s="464"/>
      <c r="P46" s="465">
        <f>SUM(P48:P52)</f>
        <v>0</v>
      </c>
      <c r="Q46" s="466">
        <f>SUM(Q48:Q52)</f>
        <v>0</v>
      </c>
      <c r="R46" s="385"/>
      <c r="S46" s="459" t="s">
        <v>322</v>
      </c>
      <c r="T46" s="454">
        <v>0</v>
      </c>
      <c r="U46" s="454">
        <v>0</v>
      </c>
      <c r="V46" s="468">
        <f>SUM(V48:V52)</f>
        <v>0</v>
      </c>
      <c r="W46" s="468">
        <f>SUM(W48:W52)</f>
        <v>0</v>
      </c>
      <c r="X46" s="469">
        <f>SUM(X48:X52)</f>
        <v>0</v>
      </c>
      <c r="Y46" s="493" t="e">
        <f>SUM(Y48:Y52)</f>
        <v>#DIV/0!</v>
      </c>
      <c r="Z46" s="185"/>
      <c r="AA46" s="185"/>
    </row>
    <row r="47" spans="2:27" s="186" customFormat="1" ht="20.25" x14ac:dyDescent="0.25">
      <c r="B47" s="380"/>
      <c r="C47" s="381"/>
      <c r="D47" s="206"/>
      <c r="E47" s="471" t="s">
        <v>16</v>
      </c>
      <c r="F47" s="472"/>
      <c r="G47" s="681"/>
      <c r="H47" s="682"/>
      <c r="I47" s="744"/>
      <c r="J47" s="745"/>
      <c r="K47" s="745"/>
      <c r="L47" s="745"/>
      <c r="M47" s="655"/>
      <c r="N47" s="656"/>
      <c r="O47" s="656"/>
      <c r="P47" s="657"/>
      <c r="Q47" s="473"/>
      <c r="R47" s="405"/>
      <c r="S47" s="652"/>
      <c r="T47" s="653"/>
      <c r="U47" s="653"/>
      <c r="V47" s="653"/>
      <c r="W47" s="653"/>
      <c r="X47" s="654"/>
      <c r="Y47" s="494"/>
      <c r="Z47" s="185"/>
      <c r="AA47" s="185"/>
    </row>
    <row r="48" spans="2:27" s="186" customFormat="1" ht="27" customHeight="1" x14ac:dyDescent="0.25">
      <c r="B48" s="507" t="str">
        <f t="shared" ref="B48:C52" si="11">B35</f>
        <v>від 0 до 5 років</v>
      </c>
      <c r="C48" s="515">
        <f>C35</f>
        <v>4</v>
      </c>
      <c r="D48" s="206"/>
      <c r="E48" s="476" t="s">
        <v>4</v>
      </c>
      <c r="F48" s="477">
        <v>6.3500000000000001E-2</v>
      </c>
      <c r="G48" s="461" t="s">
        <v>53</v>
      </c>
      <c r="H48" s="462" t="s">
        <v>53</v>
      </c>
      <c r="I48" s="478">
        <f>$I$46*F48</f>
        <v>0</v>
      </c>
      <c r="J48" s="479">
        <f>$J$46*F48</f>
        <v>0</v>
      </c>
      <c r="K48" s="479">
        <f>$K$46*F48</f>
        <v>0</v>
      </c>
      <c r="L48" s="465">
        <f>I48+J48+K48</f>
        <v>0</v>
      </c>
      <c r="M48" s="478">
        <f>$M$46*F48</f>
        <v>0</v>
      </c>
      <c r="N48" s="479">
        <f>$N$46*F48</f>
        <v>0</v>
      </c>
      <c r="O48" s="479">
        <f>$O$46*F48</f>
        <v>0</v>
      </c>
      <c r="P48" s="465">
        <f>M48+N48+O48</f>
        <v>0</v>
      </c>
      <c r="Q48" s="466">
        <f>P48+L48</f>
        <v>0</v>
      </c>
      <c r="R48" s="385"/>
      <c r="S48" s="476" t="s">
        <v>4</v>
      </c>
      <c r="T48" s="454">
        <v>0</v>
      </c>
      <c r="U48" s="454">
        <v>0</v>
      </c>
      <c r="V48" s="468">
        <f>$C$45/12*C48*$C$53*(3*I48+2*J48+K48)</f>
        <v>0</v>
      </c>
      <c r="W48" s="468">
        <f>$C$45/12*C48*$C$53*(3*M48+2*N48+O48)+L48*$C$45/12*3*$C$53*C48</f>
        <v>0</v>
      </c>
      <c r="X48" s="469">
        <f>SUM(T48:W48)</f>
        <v>0</v>
      </c>
      <c r="Y48" s="495" t="e">
        <f>X48/$X$46*100</f>
        <v>#DIV/0!</v>
      </c>
      <c r="Z48" s="185"/>
      <c r="AA48" s="185"/>
    </row>
    <row r="49" spans="2:28" s="186" customFormat="1" ht="27" customHeight="1" x14ac:dyDescent="0.25">
      <c r="B49" s="507" t="str">
        <f t="shared" si="11"/>
        <v>від 6 до 17 років</v>
      </c>
      <c r="C49" s="515">
        <f t="shared" si="11"/>
        <v>2.2000000000000002</v>
      </c>
      <c r="D49" s="206"/>
      <c r="E49" s="476" t="s">
        <v>5</v>
      </c>
      <c r="F49" s="477">
        <v>0.11600000000000001</v>
      </c>
      <c r="G49" s="461" t="s">
        <v>53</v>
      </c>
      <c r="H49" s="462" t="s">
        <v>53</v>
      </c>
      <c r="I49" s="478">
        <f t="shared" ref="I49:I52" si="12">$I$46*F49</f>
        <v>0</v>
      </c>
      <c r="J49" s="479">
        <f t="shared" ref="J49:J52" si="13">$J$46*F49</f>
        <v>0</v>
      </c>
      <c r="K49" s="479">
        <f t="shared" ref="K49:K52" si="14">$K$46*F49</f>
        <v>0</v>
      </c>
      <c r="L49" s="465">
        <f>I49+J49+K49</f>
        <v>0</v>
      </c>
      <c r="M49" s="478">
        <f t="shared" ref="M49:M52" si="15">$M$46*F49</f>
        <v>0</v>
      </c>
      <c r="N49" s="479">
        <f>$N$46*F49</f>
        <v>0</v>
      </c>
      <c r="O49" s="479">
        <f>$O$46*F49</f>
        <v>0</v>
      </c>
      <c r="P49" s="465">
        <f t="shared" ref="P49:P52" si="16">M49+N49+O49</f>
        <v>0</v>
      </c>
      <c r="Q49" s="466">
        <f t="shared" ref="Q49:Q52" si="17">P49+L49</f>
        <v>0</v>
      </c>
      <c r="R49" s="385"/>
      <c r="S49" s="476" t="s">
        <v>5</v>
      </c>
      <c r="T49" s="454">
        <v>0</v>
      </c>
      <c r="U49" s="454">
        <v>0</v>
      </c>
      <c r="V49" s="468">
        <f>$C$45/12*C49*$C$53*(3*I49+2*J49+K49)</f>
        <v>0</v>
      </c>
      <c r="W49" s="468">
        <f t="shared" ref="W49:W52" si="18">$C$45/12*C49*$C$53*(3*M49+2*N49+O49)+L49*$C$45/12*3*$C$53*C49</f>
        <v>0</v>
      </c>
      <c r="X49" s="469">
        <f>SUM(T49:W49)</f>
        <v>0</v>
      </c>
      <c r="Y49" s="495" t="e">
        <f t="shared" ref="Y49:Y52" si="19">X49/$X$46*100</f>
        <v>#DIV/0!</v>
      </c>
      <c r="Z49" s="185"/>
      <c r="AA49" s="185"/>
    </row>
    <row r="50" spans="2:28" s="186" customFormat="1" ht="27" customHeight="1" x14ac:dyDescent="0.25">
      <c r="B50" s="507" t="str">
        <f t="shared" si="11"/>
        <v>від 18 до 39 років</v>
      </c>
      <c r="C50" s="515">
        <f t="shared" si="11"/>
        <v>1</v>
      </c>
      <c r="D50" s="206"/>
      <c r="E50" s="476" t="s">
        <v>6</v>
      </c>
      <c r="F50" s="477">
        <v>0.31290000000000001</v>
      </c>
      <c r="G50" s="461" t="s">
        <v>53</v>
      </c>
      <c r="H50" s="462" t="s">
        <v>53</v>
      </c>
      <c r="I50" s="478">
        <f t="shared" si="12"/>
        <v>0</v>
      </c>
      <c r="J50" s="479">
        <f t="shared" si="13"/>
        <v>0</v>
      </c>
      <c r="K50" s="479">
        <f t="shared" si="14"/>
        <v>0</v>
      </c>
      <c r="L50" s="465">
        <f t="shared" ref="L50:L52" si="20">I50+J50+K50</f>
        <v>0</v>
      </c>
      <c r="M50" s="478">
        <f t="shared" si="15"/>
        <v>0</v>
      </c>
      <c r="N50" s="479">
        <f t="shared" ref="N50:N52" si="21">$N$46*F50</f>
        <v>0</v>
      </c>
      <c r="O50" s="479">
        <f t="shared" ref="O50:O52" si="22">$O$46*F50</f>
        <v>0</v>
      </c>
      <c r="P50" s="465">
        <f>M50+N50+O50</f>
        <v>0</v>
      </c>
      <c r="Q50" s="466">
        <f t="shared" si="17"/>
        <v>0</v>
      </c>
      <c r="R50" s="385"/>
      <c r="S50" s="476" t="s">
        <v>6</v>
      </c>
      <c r="T50" s="454">
        <v>0</v>
      </c>
      <c r="U50" s="454">
        <v>0</v>
      </c>
      <c r="V50" s="468">
        <f>$C$45/12*C50*$C$53*(3*I50+2*J50+K50)</f>
        <v>0</v>
      </c>
      <c r="W50" s="468">
        <f t="shared" si="18"/>
        <v>0</v>
      </c>
      <c r="X50" s="469">
        <f>SUM(T50:W50)</f>
        <v>0</v>
      </c>
      <c r="Y50" s="495" t="e">
        <f t="shared" si="19"/>
        <v>#DIV/0!</v>
      </c>
      <c r="Z50" s="185"/>
      <c r="AA50" s="185"/>
    </row>
    <row r="51" spans="2:28" s="186" customFormat="1" ht="27" customHeight="1" x14ac:dyDescent="0.25">
      <c r="B51" s="507" t="str">
        <f t="shared" si="11"/>
        <v>від 40 до 64 років</v>
      </c>
      <c r="C51" s="515">
        <f t="shared" si="11"/>
        <v>1.2</v>
      </c>
      <c r="D51" s="206"/>
      <c r="E51" s="476" t="s">
        <v>7</v>
      </c>
      <c r="F51" s="477">
        <v>0.34570000000000001</v>
      </c>
      <c r="G51" s="461" t="s">
        <v>53</v>
      </c>
      <c r="H51" s="462" t="s">
        <v>53</v>
      </c>
      <c r="I51" s="478">
        <f t="shared" si="12"/>
        <v>0</v>
      </c>
      <c r="J51" s="479">
        <f t="shared" si="13"/>
        <v>0</v>
      </c>
      <c r="K51" s="479">
        <f t="shared" si="14"/>
        <v>0</v>
      </c>
      <c r="L51" s="465">
        <f t="shared" si="20"/>
        <v>0</v>
      </c>
      <c r="M51" s="478">
        <f t="shared" si="15"/>
        <v>0</v>
      </c>
      <c r="N51" s="479">
        <f t="shared" si="21"/>
        <v>0</v>
      </c>
      <c r="O51" s="479">
        <f t="shared" si="22"/>
        <v>0</v>
      </c>
      <c r="P51" s="465">
        <f t="shared" si="16"/>
        <v>0</v>
      </c>
      <c r="Q51" s="466">
        <f t="shared" si="17"/>
        <v>0</v>
      </c>
      <c r="R51" s="385"/>
      <c r="S51" s="476" t="s">
        <v>7</v>
      </c>
      <c r="T51" s="454">
        <v>0</v>
      </c>
      <c r="U51" s="454">
        <v>0</v>
      </c>
      <c r="V51" s="468">
        <f>$C$45/12*C51*$C$53*(3*I51+2*J51+K51)</f>
        <v>0</v>
      </c>
      <c r="W51" s="468">
        <f t="shared" si="18"/>
        <v>0</v>
      </c>
      <c r="X51" s="469">
        <f>SUM(T51:W51)</f>
        <v>0</v>
      </c>
      <c r="Y51" s="495" t="e">
        <f t="shared" si="19"/>
        <v>#DIV/0!</v>
      </c>
      <c r="Z51" s="185"/>
      <c r="AA51" s="185"/>
    </row>
    <row r="52" spans="2:28" s="186" customFormat="1" ht="27" customHeight="1" thickBot="1" x14ac:dyDescent="0.3">
      <c r="B52" s="508" t="str">
        <f t="shared" si="11"/>
        <v>понад 65 років</v>
      </c>
      <c r="C52" s="516">
        <f t="shared" si="11"/>
        <v>2</v>
      </c>
      <c r="D52" s="206"/>
      <c r="E52" s="481" t="s">
        <v>14</v>
      </c>
      <c r="F52" s="482">
        <v>0.16189999999999999</v>
      </c>
      <c r="G52" s="483" t="s">
        <v>53</v>
      </c>
      <c r="H52" s="484" t="s">
        <v>53</v>
      </c>
      <c r="I52" s="485">
        <f t="shared" si="12"/>
        <v>0</v>
      </c>
      <c r="J52" s="486">
        <f t="shared" si="13"/>
        <v>0</v>
      </c>
      <c r="K52" s="486">
        <f t="shared" si="14"/>
        <v>0</v>
      </c>
      <c r="L52" s="487">
        <f t="shared" si="20"/>
        <v>0</v>
      </c>
      <c r="M52" s="485">
        <f t="shared" si="15"/>
        <v>0</v>
      </c>
      <c r="N52" s="486">
        <f t="shared" si="21"/>
        <v>0</v>
      </c>
      <c r="O52" s="486">
        <f t="shared" si="22"/>
        <v>0</v>
      </c>
      <c r="P52" s="487">
        <f t="shared" si="16"/>
        <v>0</v>
      </c>
      <c r="Q52" s="488">
        <f t="shared" si="17"/>
        <v>0</v>
      </c>
      <c r="R52" s="385"/>
      <c r="S52" s="481" t="s">
        <v>14</v>
      </c>
      <c r="T52" s="489">
        <v>0</v>
      </c>
      <c r="U52" s="489">
        <v>0</v>
      </c>
      <c r="V52" s="490">
        <f>$C$45/12*C52*$C$53*(3*I52+2*J52+K52)</f>
        <v>0</v>
      </c>
      <c r="W52" s="490">
        <f t="shared" si="18"/>
        <v>0</v>
      </c>
      <c r="X52" s="491">
        <f>SUM(T52:W52)</f>
        <v>0</v>
      </c>
      <c r="Y52" s="496" t="e">
        <f t="shared" si="19"/>
        <v>#DIV/0!</v>
      </c>
      <c r="Z52" s="185"/>
      <c r="AA52" s="185"/>
    </row>
    <row r="53" spans="2:28" s="186" customFormat="1" ht="93.75" customHeight="1" thickBot="1" x14ac:dyDescent="0.3">
      <c r="B53" s="458" t="s">
        <v>366</v>
      </c>
      <c r="C53" s="517">
        <v>1.25</v>
      </c>
      <c r="D53" s="206"/>
      <c r="E53" s="209"/>
      <c r="F53" s="388"/>
      <c r="G53" s="383"/>
      <c r="H53" s="383"/>
      <c r="I53" s="384"/>
      <c r="J53" s="384"/>
      <c r="K53" s="384"/>
      <c r="L53" s="385"/>
      <c r="M53" s="384"/>
      <c r="N53" s="384"/>
      <c r="O53" s="385"/>
      <c r="P53" s="385"/>
      <c r="Q53" s="385"/>
      <c r="R53" s="385"/>
      <c r="S53" s="385"/>
      <c r="T53" s="387"/>
      <c r="U53" s="387"/>
      <c r="V53" s="384"/>
      <c r="W53" s="384"/>
      <c r="X53" s="384"/>
      <c r="Y53" s="386"/>
      <c r="Z53" s="387"/>
      <c r="AA53" s="387"/>
    </row>
    <row r="54" spans="2:28" s="186" customFormat="1" x14ac:dyDescent="0.25">
      <c r="B54" s="214"/>
      <c r="C54" s="214"/>
      <c r="D54" s="206"/>
      <c r="F54" s="206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</row>
    <row r="55" spans="2:28" s="186" customFormat="1" ht="72" customHeight="1" x14ac:dyDescent="0.25">
      <c r="B55" s="668" t="s">
        <v>378</v>
      </c>
      <c r="C55" s="668"/>
      <c r="D55" s="457"/>
      <c r="E55" s="209"/>
      <c r="F55" s="209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</row>
    <row r="56" spans="2:28" s="186" customFormat="1" ht="20.25" customHeight="1" x14ac:dyDescent="0.25">
      <c r="B56" s="214"/>
      <c r="C56" s="214"/>
      <c r="D56" s="206"/>
      <c r="E56" s="209"/>
      <c r="F56" s="209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</row>
    <row r="57" spans="2:28" s="192" customFormat="1" ht="48.75" customHeight="1" x14ac:dyDescent="0.25">
      <c r="B57" s="720" t="s">
        <v>293</v>
      </c>
      <c r="C57" s="720"/>
      <c r="D57" s="720"/>
      <c r="E57" s="720"/>
      <c r="F57" s="720"/>
      <c r="G57" s="720"/>
    </row>
    <row r="58" spans="2:28" s="186" customFormat="1" ht="17.25" thickBot="1" x14ac:dyDescent="0.3">
      <c r="B58" s="211"/>
      <c r="C58" s="212"/>
      <c r="D58" s="206"/>
      <c r="E58" s="209"/>
      <c r="F58" s="209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</row>
    <row r="59" spans="2:28" s="213" customFormat="1" ht="28.5" customHeight="1" thickBot="1" x14ac:dyDescent="0.3">
      <c r="B59" s="721" t="s">
        <v>128</v>
      </c>
      <c r="C59" s="722"/>
      <c r="D59" s="206"/>
      <c r="E59" s="672" t="s">
        <v>379</v>
      </c>
      <c r="F59" s="673"/>
      <c r="G59" s="673"/>
      <c r="H59" s="673"/>
      <c r="I59" s="673"/>
      <c r="J59" s="673"/>
      <c r="K59" s="673"/>
      <c r="L59" s="673"/>
      <c r="M59" s="673"/>
      <c r="N59" s="673"/>
      <c r="O59" s="674"/>
      <c r="P59" s="185"/>
      <c r="S59" s="662" t="s">
        <v>334</v>
      </c>
      <c r="T59" s="663"/>
      <c r="U59" s="663"/>
      <c r="V59" s="663"/>
      <c r="W59" s="663"/>
      <c r="X59" s="664"/>
      <c r="Y59" s="185"/>
    </row>
    <row r="60" spans="2:28" s="213" customFormat="1" ht="48.75" customHeight="1" x14ac:dyDescent="0.25">
      <c r="B60" s="723" t="s">
        <v>9</v>
      </c>
      <c r="C60" s="725" t="s">
        <v>2</v>
      </c>
      <c r="D60" s="206"/>
      <c r="E60" s="700" t="s">
        <v>9</v>
      </c>
      <c r="F60" s="727"/>
      <c r="G60" s="658" t="s">
        <v>323</v>
      </c>
      <c r="H60" s="731"/>
      <c r="I60" s="665" t="s">
        <v>327</v>
      </c>
      <c r="J60" s="666"/>
      <c r="K60" s="667"/>
      <c r="L60" s="665" t="s">
        <v>331</v>
      </c>
      <c r="M60" s="666"/>
      <c r="N60" s="671"/>
      <c r="O60" s="669" t="s">
        <v>332</v>
      </c>
      <c r="S60" s="660" t="s">
        <v>9</v>
      </c>
      <c r="T60" s="658" t="s">
        <v>135</v>
      </c>
      <c r="U60" s="659"/>
      <c r="V60" s="665" t="s">
        <v>335</v>
      </c>
      <c r="W60" s="666"/>
      <c r="X60" s="667"/>
      <c r="Y60" s="185"/>
      <c r="Z60" s="185"/>
      <c r="AA60" s="185"/>
      <c r="AB60" s="185"/>
    </row>
    <row r="61" spans="2:28" s="213" customFormat="1" ht="34.5" customHeight="1" thickBot="1" x14ac:dyDescent="0.3">
      <c r="B61" s="724"/>
      <c r="C61" s="726"/>
      <c r="D61" s="206"/>
      <c r="E61" s="701"/>
      <c r="F61" s="728"/>
      <c r="G61" s="392" t="s">
        <v>136</v>
      </c>
      <c r="H61" s="395" t="s">
        <v>137</v>
      </c>
      <c r="I61" s="392" t="s">
        <v>324</v>
      </c>
      <c r="J61" s="394" t="s">
        <v>325</v>
      </c>
      <c r="K61" s="394" t="s">
        <v>326</v>
      </c>
      <c r="L61" s="392" t="s">
        <v>328</v>
      </c>
      <c r="M61" s="394" t="s">
        <v>329</v>
      </c>
      <c r="N61" s="394" t="s">
        <v>330</v>
      </c>
      <c r="O61" s="670"/>
      <c r="P61" s="185"/>
      <c r="S61" s="661"/>
      <c r="T61" s="392" t="s">
        <v>130</v>
      </c>
      <c r="U61" s="393" t="s">
        <v>131</v>
      </c>
      <c r="V61" s="356" t="s">
        <v>132</v>
      </c>
      <c r="W61" s="389" t="s">
        <v>133</v>
      </c>
      <c r="X61" s="391" t="s">
        <v>129</v>
      </c>
      <c r="Z61" s="185"/>
      <c r="AA61" s="185"/>
      <c r="AB61" s="185"/>
    </row>
    <row r="62" spans="2:28" ht="32.25" customHeight="1" thickBot="1" x14ac:dyDescent="0.3">
      <c r="B62" s="732" t="s">
        <v>11</v>
      </c>
      <c r="C62" s="733"/>
      <c r="D62" s="189"/>
      <c r="E62" s="734"/>
      <c r="F62" s="735"/>
      <c r="G62" s="413"/>
      <c r="H62" s="415"/>
      <c r="I62" s="413"/>
      <c r="J62" s="414"/>
      <c r="K62" s="415"/>
      <c r="L62" s="413"/>
      <c r="M62" s="414"/>
      <c r="N62" s="415"/>
      <c r="O62" s="415"/>
      <c r="S62" s="413"/>
      <c r="T62" s="644"/>
      <c r="U62" s="645"/>
      <c r="V62" s="520"/>
      <c r="W62" s="520"/>
      <c r="X62" s="521"/>
    </row>
    <row r="63" spans="2:28" ht="47.25" customHeight="1" thickBot="1" x14ac:dyDescent="0.3">
      <c r="B63" s="513" t="s">
        <v>39</v>
      </c>
      <c r="C63" s="514">
        <v>240</v>
      </c>
      <c r="D63" s="191"/>
      <c r="E63" s="729" t="s">
        <v>15</v>
      </c>
      <c r="F63" s="730"/>
      <c r="G63" s="497">
        <f>'0_Загальне'!C21+'0_Загальне'!C23</f>
        <v>0</v>
      </c>
      <c r="H63" s="497">
        <f>'0_Загальне'!C21+'0_Загальне'!C23</f>
        <v>0</v>
      </c>
      <c r="I63" s="498">
        <f>H63-(I33+I46)</f>
        <v>0</v>
      </c>
      <c r="J63" s="498">
        <f>I63-(J33+J46)</f>
        <v>0</v>
      </c>
      <c r="K63" s="498">
        <f>J63-(K33+K46)</f>
        <v>0</v>
      </c>
      <c r="L63" s="499">
        <f>K63-(M33+M46)</f>
        <v>0</v>
      </c>
      <c r="M63" s="500">
        <f>L63-(N33+N46)</f>
        <v>0</v>
      </c>
      <c r="N63" s="500">
        <f>M63-(O33+O46)</f>
        <v>0</v>
      </c>
      <c r="O63" s="501">
        <f>'0_Загальне'!C21+'0_Загальне'!C23-(Q33+Q46)</f>
        <v>0</v>
      </c>
      <c r="S63" s="519" t="s">
        <v>333</v>
      </c>
      <c r="T63" s="554"/>
      <c r="U63" s="555"/>
      <c r="V63" s="553">
        <f>$C$63/12*(I63+J63+K63)</f>
        <v>0</v>
      </c>
      <c r="W63" s="502">
        <f>$C$63/12*(L63+M63+N63)</f>
        <v>0</v>
      </c>
      <c r="X63" s="503">
        <f>SUM(T63:W63)</f>
        <v>0</v>
      </c>
    </row>
    <row r="64" spans="2:28" x14ac:dyDescent="0.25">
      <c r="B64" s="214"/>
      <c r="C64" s="190"/>
      <c r="D64" s="191"/>
    </row>
    <row r="65" spans="2:19" x14ac:dyDescent="0.25">
      <c r="B65" s="214"/>
      <c r="C65" s="190"/>
      <c r="D65" s="191"/>
    </row>
    <row r="66" spans="2:19" ht="51" customHeight="1" x14ac:dyDescent="0.25">
      <c r="B66" s="719" t="s">
        <v>290</v>
      </c>
      <c r="C66" s="719"/>
      <c r="D66" s="191"/>
    </row>
    <row r="67" spans="2:19" x14ac:dyDescent="0.25">
      <c r="B67" s="214"/>
      <c r="C67" s="190"/>
      <c r="D67" s="191"/>
    </row>
    <row r="68" spans="2:19" s="192" customFormat="1" ht="48.75" customHeight="1" x14ac:dyDescent="0.25">
      <c r="B68" s="720" t="s">
        <v>296</v>
      </c>
      <c r="C68" s="720"/>
      <c r="D68" s="720"/>
      <c r="E68" s="720"/>
      <c r="F68" s="720"/>
      <c r="G68" s="720"/>
    </row>
    <row r="69" spans="2:19" s="198" customFormat="1" ht="22.5" customHeight="1" thickBot="1" x14ac:dyDescent="0.3">
      <c r="R69" s="399"/>
      <c r="S69" s="399"/>
    </row>
    <row r="70" spans="2:19" ht="28.5" customHeight="1" x14ac:dyDescent="0.25">
      <c r="B70" s="504" t="s">
        <v>9</v>
      </c>
      <c r="C70" s="217" t="s">
        <v>136</v>
      </c>
      <c r="D70" s="217" t="s">
        <v>137</v>
      </c>
      <c r="E70" s="217" t="s">
        <v>140</v>
      </c>
      <c r="F70" s="217" t="s">
        <v>133</v>
      </c>
      <c r="G70" s="219" t="s">
        <v>141</v>
      </c>
    </row>
    <row r="71" spans="2:19" ht="69" customHeight="1" x14ac:dyDescent="0.25">
      <c r="B71" s="522" t="s">
        <v>119</v>
      </c>
      <c r="C71" s="558"/>
      <c r="D71" s="558"/>
      <c r="E71" s="558"/>
      <c r="F71" s="558"/>
      <c r="G71" s="556">
        <f>SUM(C71:F71)</f>
        <v>0</v>
      </c>
    </row>
    <row r="72" spans="2:19" ht="87.75" customHeight="1" x14ac:dyDescent="0.25">
      <c r="B72" s="522" t="s">
        <v>142</v>
      </c>
      <c r="C72" s="558"/>
      <c r="D72" s="558"/>
      <c r="E72" s="558"/>
      <c r="F72" s="558"/>
      <c r="G72" s="556">
        <f t="shared" ref="G72:G81" si="23">SUM(C72:F72)</f>
        <v>0</v>
      </c>
    </row>
    <row r="73" spans="2:19" ht="68.25" customHeight="1" x14ac:dyDescent="0.25">
      <c r="B73" s="522" t="s">
        <v>144</v>
      </c>
      <c r="C73" s="558"/>
      <c r="D73" s="558"/>
      <c r="E73" s="558"/>
      <c r="F73" s="558"/>
      <c r="G73" s="556">
        <f t="shared" si="23"/>
        <v>0</v>
      </c>
    </row>
    <row r="74" spans="2:19" ht="53.25" customHeight="1" x14ac:dyDescent="0.25">
      <c r="B74" s="522" t="s">
        <v>91</v>
      </c>
      <c r="C74" s="558"/>
      <c r="D74" s="558"/>
      <c r="E74" s="558"/>
      <c r="F74" s="558"/>
      <c r="G74" s="556">
        <f t="shared" si="23"/>
        <v>0</v>
      </c>
    </row>
    <row r="75" spans="2:19" ht="61.5" customHeight="1" x14ac:dyDescent="0.25">
      <c r="B75" s="522" t="s">
        <v>92</v>
      </c>
      <c r="C75" s="558"/>
      <c r="D75" s="558"/>
      <c r="E75" s="558"/>
      <c r="F75" s="558"/>
      <c r="G75" s="556">
        <f t="shared" si="23"/>
        <v>0</v>
      </c>
    </row>
    <row r="76" spans="2:19" ht="65.25" customHeight="1" x14ac:dyDescent="0.25">
      <c r="B76" s="523" t="s">
        <v>143</v>
      </c>
      <c r="C76" s="558"/>
      <c r="D76" s="558"/>
      <c r="E76" s="558"/>
      <c r="F76" s="558"/>
      <c r="G76" s="556">
        <f t="shared" si="23"/>
        <v>0</v>
      </c>
    </row>
    <row r="77" spans="2:19" ht="36.75" customHeight="1" x14ac:dyDescent="0.25">
      <c r="B77" s="522" t="s">
        <v>52</v>
      </c>
      <c r="C77" s="558"/>
      <c r="D77" s="558"/>
      <c r="E77" s="558"/>
      <c r="F77" s="558"/>
      <c r="G77" s="556">
        <f t="shared" si="23"/>
        <v>0</v>
      </c>
    </row>
    <row r="78" spans="2:19" ht="94.5" customHeight="1" x14ac:dyDescent="0.25">
      <c r="B78" s="522" t="s">
        <v>336</v>
      </c>
      <c r="C78" s="558"/>
      <c r="D78" s="558"/>
      <c r="E78" s="558"/>
      <c r="F78" s="558"/>
      <c r="G78" s="556">
        <f>SUM(C78:F78)</f>
        <v>0</v>
      </c>
    </row>
    <row r="79" spans="2:19" ht="78" customHeight="1" x14ac:dyDescent="0.25">
      <c r="B79" s="522" t="s">
        <v>98</v>
      </c>
      <c r="C79" s="558"/>
      <c r="D79" s="558"/>
      <c r="E79" s="558"/>
      <c r="F79" s="558"/>
      <c r="G79" s="556">
        <f t="shared" si="23"/>
        <v>0</v>
      </c>
    </row>
    <row r="80" spans="2:19" ht="78" customHeight="1" x14ac:dyDescent="0.25">
      <c r="B80" s="522" t="s">
        <v>98</v>
      </c>
      <c r="C80" s="558"/>
      <c r="D80" s="558"/>
      <c r="E80" s="558"/>
      <c r="F80" s="558"/>
      <c r="G80" s="556">
        <f t="shared" si="23"/>
        <v>0</v>
      </c>
    </row>
    <row r="81" spans="2:7" ht="78" customHeight="1" x14ac:dyDescent="0.25">
      <c r="B81" s="522" t="s">
        <v>98</v>
      </c>
      <c r="C81" s="558"/>
      <c r="D81" s="558"/>
      <c r="E81" s="558"/>
      <c r="F81" s="558"/>
      <c r="G81" s="556">
        <f t="shared" si="23"/>
        <v>0</v>
      </c>
    </row>
    <row r="82" spans="2:7" ht="78" customHeight="1" thickBot="1" x14ac:dyDescent="0.3">
      <c r="B82" s="505" t="s">
        <v>99</v>
      </c>
      <c r="C82" s="486">
        <f>SUM(C71:C81)</f>
        <v>0</v>
      </c>
      <c r="D82" s="486">
        <f t="shared" ref="D82:F82" si="24">SUM(D71:D81)</f>
        <v>0</v>
      </c>
      <c r="E82" s="486">
        <f>SUM(E71:E81)</f>
        <v>0</v>
      </c>
      <c r="F82" s="486">
        <f t="shared" si="24"/>
        <v>0</v>
      </c>
      <c r="G82" s="557">
        <f>C82+D82+E82+F82</f>
        <v>0</v>
      </c>
    </row>
    <row r="83" spans="2:7" ht="49.5" customHeight="1" x14ac:dyDescent="0.25"/>
  </sheetData>
  <sheetProtection formatCells="0" formatColumns="0" formatRows="0" insertColumns="0" insertRows="0" deleteColumns="0" deleteRows="0"/>
  <protectedRanges>
    <protectedRange password="C6E7" sqref="F54 B40:C40 B53:C53 H54:S54" name="Диапазон1"/>
  </protectedRanges>
  <mergeCells count="96">
    <mergeCell ref="B46:C46"/>
    <mergeCell ref="M42:P42"/>
    <mergeCell ref="M44:P44"/>
    <mergeCell ref="M45:P45"/>
    <mergeCell ref="E42:E43"/>
    <mergeCell ref="F42:F43"/>
    <mergeCell ref="G42:H42"/>
    <mergeCell ref="I42:L42"/>
    <mergeCell ref="B57:G57"/>
    <mergeCell ref="B29:B30"/>
    <mergeCell ref="C29:C30"/>
    <mergeCell ref="G29:H29"/>
    <mergeCell ref="I47:L47"/>
    <mergeCell ref="G47:H47"/>
    <mergeCell ref="E44:F44"/>
    <mergeCell ref="G44:H44"/>
    <mergeCell ref="B44:C44"/>
    <mergeCell ref="E45:F45"/>
    <mergeCell ref="G45:H45"/>
    <mergeCell ref="I44:L44"/>
    <mergeCell ref="I45:L45"/>
    <mergeCell ref="B41:C41"/>
    <mergeCell ref="B42:B43"/>
    <mergeCell ref="C42:C43"/>
    <mergeCell ref="B13:C13"/>
    <mergeCell ref="B28:C28"/>
    <mergeCell ref="B14:C14"/>
    <mergeCell ref="B26:G26"/>
    <mergeCell ref="B17:G17"/>
    <mergeCell ref="B66:C66"/>
    <mergeCell ref="B68:G68"/>
    <mergeCell ref="B59:C59"/>
    <mergeCell ref="B60:B61"/>
    <mergeCell ref="C60:C61"/>
    <mergeCell ref="E60:F61"/>
    <mergeCell ref="E63:F63"/>
    <mergeCell ref="G60:H60"/>
    <mergeCell ref="B62:C62"/>
    <mergeCell ref="E62:F62"/>
    <mergeCell ref="S28:Y28"/>
    <mergeCell ref="Q29:Q30"/>
    <mergeCell ref="E28:Q28"/>
    <mergeCell ref="Y29:Y30"/>
    <mergeCell ref="M29:P29"/>
    <mergeCell ref="E29:E30"/>
    <mergeCell ref="F29:F30"/>
    <mergeCell ref="I29:L29"/>
    <mergeCell ref="W29:W30"/>
    <mergeCell ref="X29:X30"/>
    <mergeCell ref="S29:S30"/>
    <mergeCell ref="T29:T30"/>
    <mergeCell ref="U29:U30"/>
    <mergeCell ref="V29:V30"/>
    <mergeCell ref="S34:X34"/>
    <mergeCell ref="S32:X32"/>
    <mergeCell ref="I31:L31"/>
    <mergeCell ref="I32:L32"/>
    <mergeCell ref="M31:P31"/>
    <mergeCell ref="S31:X31"/>
    <mergeCell ref="S42:S43"/>
    <mergeCell ref="S41:Y41"/>
    <mergeCell ref="Y42:Y43"/>
    <mergeCell ref="Q42:Q43"/>
    <mergeCell ref="E41:Q41"/>
    <mergeCell ref="T42:T43"/>
    <mergeCell ref="U42:U43"/>
    <mergeCell ref="V42:V43"/>
    <mergeCell ref="W42:W43"/>
    <mergeCell ref="X42:X43"/>
    <mergeCell ref="M34:P34"/>
    <mergeCell ref="M32:P32"/>
    <mergeCell ref="A2:J2"/>
    <mergeCell ref="B55:C55"/>
    <mergeCell ref="O60:O61"/>
    <mergeCell ref="I60:K60"/>
    <mergeCell ref="L60:N60"/>
    <mergeCell ref="E59:O59"/>
    <mergeCell ref="E31:F31"/>
    <mergeCell ref="E32:F32"/>
    <mergeCell ref="G31:H31"/>
    <mergeCell ref="G32:H32"/>
    <mergeCell ref="I34:L34"/>
    <mergeCell ref="G34:H34"/>
    <mergeCell ref="B5:C5"/>
    <mergeCell ref="B33:C33"/>
    <mergeCell ref="B11:C11"/>
    <mergeCell ref="B12:C12"/>
    <mergeCell ref="T62:U62"/>
    <mergeCell ref="S44:X44"/>
    <mergeCell ref="S45:X45"/>
    <mergeCell ref="S47:X47"/>
    <mergeCell ref="M47:P47"/>
    <mergeCell ref="T60:U60"/>
    <mergeCell ref="S60:S61"/>
    <mergeCell ref="S59:X59"/>
    <mergeCell ref="V60:X60"/>
  </mergeCells>
  <conditionalFormatting sqref="M33:O33">
    <cfRule type="notContainsBlanks" dxfId="63" priority="6">
      <formula>LEN(TRIM(M33))&gt;0</formula>
    </cfRule>
  </conditionalFormatting>
  <conditionalFormatting sqref="I33:K33">
    <cfRule type="notContainsBlanks" dxfId="62" priority="5">
      <formula>LEN(TRIM(I33))&gt;0</formula>
    </cfRule>
  </conditionalFormatting>
  <conditionalFormatting sqref="I46:K46">
    <cfRule type="notContainsBlanks" dxfId="61" priority="4">
      <formula>LEN(TRIM(I46))&gt;0</formula>
    </cfRule>
  </conditionalFormatting>
  <conditionalFormatting sqref="M46:O46">
    <cfRule type="notContainsBlanks" dxfId="60" priority="3">
      <formula>LEN(TRIM(M46))&gt;0</formula>
    </cfRule>
  </conditionalFormatting>
  <conditionalFormatting sqref="T63:U63">
    <cfRule type="notContainsBlanks" dxfId="59" priority="2">
      <formula>LEN(TRIM(T63))&gt;0</formula>
    </cfRule>
  </conditionalFormatting>
  <conditionalFormatting sqref="C71:F81">
    <cfRule type="notContainsBlanks" dxfId="58" priority="1">
      <formula>LEN(TRIM(C71))&gt;0</formula>
    </cfRule>
  </conditionalFormatting>
  <pageMargins left="0.7" right="0.7" top="0.75" bottom="0.75" header="0.3" footer="0.3"/>
  <pageSetup orientation="portrait" r:id="rId1"/>
  <ignoredErrors>
    <ignoredError sqref="B7:C9 Y34 X36:Y37 Y33 M38:N39 I36 I38:I39 N36 M37 X39:Y39 X38 E21:G21 C22:G22 C23:F23 H23 G20 C21:D21 C20:F20 G23 F46" unlockedFormula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57505-DCDF-4D3C-A983-6F286443E0A5}">
  <dimension ref="A1:CD465"/>
  <sheetViews>
    <sheetView zoomScaleNormal="100" workbookViewId="0">
      <selection activeCell="A2" sqref="A2:J2"/>
    </sheetView>
  </sheetViews>
  <sheetFormatPr defaultRowHeight="16.5" x14ac:dyDescent="0.25"/>
  <cols>
    <col min="1" max="1" width="5.7109375" style="1" customWidth="1"/>
    <col min="2" max="2" width="28.42578125" style="1" customWidth="1"/>
    <col min="3" max="3" width="46.28515625" style="1" customWidth="1"/>
    <col min="4" max="4" width="26.42578125" style="1" customWidth="1"/>
    <col min="5" max="5" width="25.85546875" style="8" customWidth="1"/>
    <col min="6" max="6" width="38.42578125" style="1" customWidth="1"/>
    <col min="7" max="7" width="22.7109375" style="1" customWidth="1"/>
    <col min="8" max="8" width="32.140625" style="1" customWidth="1"/>
    <col min="9" max="9" width="27.140625" style="8" customWidth="1"/>
    <col min="10" max="10" width="22.85546875" style="8" customWidth="1"/>
    <col min="11" max="11" width="22" style="8" customWidth="1"/>
    <col min="12" max="17" width="13.7109375" style="8" customWidth="1"/>
    <col min="18" max="18" width="15.5703125" style="8" customWidth="1"/>
    <col min="19" max="19" width="22.140625" style="1" customWidth="1"/>
    <col min="20" max="20" width="14.7109375" style="1" customWidth="1"/>
    <col min="21" max="21" width="11.85546875" style="1" customWidth="1"/>
    <col min="22" max="22" width="15.28515625" style="1" customWidth="1"/>
    <col min="23" max="23" width="23.42578125" style="1" customWidth="1"/>
    <col min="24" max="24" width="23.28515625" style="1" customWidth="1"/>
    <col min="25" max="26" width="11.85546875" style="1" customWidth="1"/>
    <col min="27" max="27" width="15" style="1" customWidth="1"/>
    <col min="28" max="28" width="14.5703125" style="1" customWidth="1"/>
    <col min="29" max="36" width="14" style="1" customWidth="1"/>
    <col min="37" max="37" width="14.140625" style="1" customWidth="1"/>
    <col min="38" max="38" width="15.140625" style="8" customWidth="1"/>
    <col min="39" max="39" width="18.85546875" style="8" customWidth="1"/>
    <col min="40" max="40" width="24.28515625" style="1" customWidth="1"/>
    <col min="41" max="45" width="17.85546875" style="1" customWidth="1"/>
    <col min="46" max="46" width="15.85546875" style="1" customWidth="1"/>
    <col min="47" max="48" width="19.7109375" style="1" customWidth="1"/>
    <col min="49" max="49" width="23.42578125" style="1" customWidth="1"/>
    <col min="50" max="50" width="11.85546875" style="1" customWidth="1"/>
    <col min="51" max="51" width="16.28515625" style="1" customWidth="1"/>
    <col min="52" max="54" width="11.85546875" style="1" customWidth="1"/>
    <col min="55" max="55" width="17" style="1" customWidth="1"/>
    <col min="56" max="56" width="16.5703125" style="1" customWidth="1"/>
    <col min="57" max="58" width="11.85546875" style="1" customWidth="1"/>
    <col min="59" max="59" width="23.28515625" style="1" customWidth="1"/>
    <col min="60" max="60" width="22.28515625" style="1" customWidth="1"/>
    <col min="61" max="61" width="26.28515625" style="1" customWidth="1"/>
    <col min="62" max="62" width="16.140625" style="1" customWidth="1"/>
    <col min="63" max="63" width="11.85546875" style="1" customWidth="1"/>
    <col min="64" max="64" width="19.140625" style="1" customWidth="1"/>
    <col min="65" max="65" width="21" style="1" customWidth="1"/>
    <col min="66" max="66" width="16.7109375" style="1" customWidth="1"/>
    <col min="67" max="67" width="19.5703125" style="1" customWidth="1"/>
    <col min="68" max="68" width="11.85546875" style="1" customWidth="1"/>
    <col min="69" max="69" width="20.42578125" style="1" customWidth="1"/>
    <col min="70" max="70" width="16.7109375" style="1" customWidth="1"/>
    <col min="71" max="71" width="19" style="1" customWidth="1"/>
    <col min="72" max="76" width="11.85546875" style="1" customWidth="1"/>
    <col min="77" max="77" width="18.7109375" style="1" customWidth="1"/>
    <col min="78" max="16384" width="9.140625" style="1"/>
  </cols>
  <sheetData>
    <row r="1" spans="1:39" s="436" customFormat="1" x14ac:dyDescent="0.25"/>
    <row r="2" spans="1:39" ht="22.5" x14ac:dyDescent="0.3">
      <c r="A2" s="636" t="s">
        <v>357</v>
      </c>
      <c r="B2" s="636"/>
      <c r="C2" s="636"/>
      <c r="D2" s="636"/>
      <c r="E2" s="636"/>
      <c r="F2" s="636"/>
      <c r="G2" s="636"/>
      <c r="H2" s="636"/>
      <c r="I2" s="636"/>
      <c r="J2" s="636"/>
      <c r="K2" s="1"/>
      <c r="L2" s="1"/>
      <c r="M2" s="1"/>
      <c r="N2" s="1"/>
      <c r="O2" s="1"/>
      <c r="P2" s="1"/>
      <c r="Q2" s="1"/>
      <c r="R2" s="1"/>
      <c r="AL2" s="1"/>
      <c r="AM2" s="1"/>
    </row>
    <row r="4" spans="1:39" ht="35.25" customHeight="1" x14ac:dyDescent="0.25"/>
    <row r="5" spans="1:39" ht="40.5" customHeight="1" x14ac:dyDescent="0.25">
      <c r="B5" s="789" t="s">
        <v>297</v>
      </c>
      <c r="C5" s="789"/>
      <c r="D5" s="789"/>
      <c r="E5" s="23"/>
      <c r="F5" s="23"/>
      <c r="G5" s="23"/>
      <c r="H5" s="14"/>
      <c r="J5" s="14"/>
    </row>
    <row r="7" spans="1:39" ht="17.25" x14ac:dyDescent="0.3">
      <c r="B7" s="792" t="str">
        <f>'1_Доходи'!B7</f>
        <v>Офіційна повна назва надавача ПМД:</v>
      </c>
      <c r="C7" s="792"/>
      <c r="D7" s="226">
        <f>'1_Доходи'!C7</f>
        <v>0</v>
      </c>
      <c r="E7" s="227"/>
      <c r="F7" s="228"/>
      <c r="G7" s="228"/>
    </row>
    <row r="8" spans="1:39" ht="17.25" x14ac:dyDescent="0.3">
      <c r="B8" s="229" t="str">
        <f>'1_Доходи'!B8</f>
        <v>Плановий період (рік):</v>
      </c>
      <c r="C8" s="229"/>
      <c r="D8" s="226" t="str">
        <f>'0_Загальне'!C25</f>
        <v>2018 рік</v>
      </c>
      <c r="E8" s="227"/>
      <c r="F8" s="228"/>
      <c r="G8" s="228"/>
    </row>
    <row r="9" spans="1:39" ht="17.25" x14ac:dyDescent="0.3">
      <c r="B9" s="792" t="str">
        <f>'1_Доходи'!B9</f>
        <v>Дата проведення розрахунку (день/місяць/рік):</v>
      </c>
      <c r="C9" s="792"/>
      <c r="D9" s="226">
        <f>'0_Загальне'!C27</f>
        <v>0</v>
      </c>
      <c r="E9" s="227"/>
      <c r="F9" s="228"/>
      <c r="G9" s="228"/>
    </row>
    <row r="10" spans="1:39" ht="17.25" x14ac:dyDescent="0.3">
      <c r="B10" s="230"/>
      <c r="C10" s="230"/>
      <c r="D10" s="228"/>
      <c r="E10" s="227"/>
      <c r="F10" s="228" t="s">
        <v>33</v>
      </c>
      <c r="G10" s="228"/>
    </row>
    <row r="11" spans="1:39" ht="42" customHeight="1" x14ac:dyDescent="0.3">
      <c r="B11" s="686" t="s">
        <v>298</v>
      </c>
      <c r="C11" s="687"/>
      <c r="D11" s="228"/>
      <c r="E11" s="227"/>
      <c r="F11" s="228"/>
      <c r="G11" s="228"/>
    </row>
    <row r="12" spans="1:39" ht="41.25" customHeight="1" x14ac:dyDescent="0.3">
      <c r="B12" s="688" t="s">
        <v>261</v>
      </c>
      <c r="C12" s="689"/>
      <c r="D12" s="228"/>
      <c r="E12" s="227"/>
      <c r="F12" s="228"/>
      <c r="G12" s="228"/>
    </row>
    <row r="13" spans="1:39" ht="47.25" customHeight="1" x14ac:dyDescent="0.3">
      <c r="B13" s="736" t="s">
        <v>262</v>
      </c>
      <c r="C13" s="737"/>
      <c r="D13" s="228"/>
      <c r="E13" s="227"/>
      <c r="F13" s="228"/>
      <c r="G13" s="228"/>
    </row>
    <row r="14" spans="1:39" ht="31.5" customHeight="1" x14ac:dyDescent="0.3">
      <c r="B14" s="634" t="s">
        <v>263</v>
      </c>
      <c r="C14" s="635"/>
      <c r="D14" s="228"/>
      <c r="E14" s="227"/>
      <c r="F14" s="228"/>
      <c r="G14" s="228"/>
    </row>
    <row r="15" spans="1:39" ht="17.25" x14ac:dyDescent="0.3">
      <c r="B15" s="15"/>
      <c r="C15" s="15"/>
      <c r="D15" s="228"/>
      <c r="E15" s="227"/>
      <c r="F15" s="228"/>
      <c r="G15" s="228"/>
    </row>
    <row r="16" spans="1:39" s="192" customFormat="1" ht="48.75" customHeight="1" x14ac:dyDescent="0.25">
      <c r="B16" s="720" t="s">
        <v>147</v>
      </c>
      <c r="C16" s="720"/>
      <c r="D16" s="720"/>
      <c r="E16" s="720"/>
      <c r="F16" s="720"/>
      <c r="G16" s="720"/>
    </row>
    <row r="17" spans="2:8" s="198" customFormat="1" ht="17.25" customHeight="1" thickBot="1" x14ac:dyDescent="0.3"/>
    <row r="18" spans="2:8" s="16" customFormat="1" ht="75" x14ac:dyDescent="0.25">
      <c r="B18" s="216" t="s">
        <v>9</v>
      </c>
      <c r="C18" s="217" t="s">
        <v>136</v>
      </c>
      <c r="D18" s="217" t="s">
        <v>137</v>
      </c>
      <c r="E18" s="217" t="s">
        <v>140</v>
      </c>
      <c r="F18" s="217" t="s">
        <v>133</v>
      </c>
      <c r="G18" s="218" t="s">
        <v>299</v>
      </c>
      <c r="H18" s="219" t="s">
        <v>230</v>
      </c>
    </row>
    <row r="19" spans="2:8" s="16" customFormat="1" ht="37.5" x14ac:dyDescent="0.25">
      <c r="B19" s="215" t="s">
        <v>218</v>
      </c>
      <c r="C19" s="220">
        <f>D28</f>
        <v>0</v>
      </c>
      <c r="D19" s="220">
        <f>D29</f>
        <v>0</v>
      </c>
      <c r="E19" s="220">
        <f>D30</f>
        <v>0</v>
      </c>
      <c r="F19" s="220">
        <f>D31</f>
        <v>0</v>
      </c>
      <c r="G19" s="221">
        <f>SUM(C19:F19)</f>
        <v>0</v>
      </c>
      <c r="H19" s="234" t="e">
        <f>G19/$G$22*100</f>
        <v>#DIV/0!</v>
      </c>
    </row>
    <row r="20" spans="2:8" s="16" customFormat="1" ht="37.5" x14ac:dyDescent="0.25">
      <c r="B20" s="215" t="s">
        <v>219</v>
      </c>
      <c r="C20" s="222">
        <f>D267</f>
        <v>0</v>
      </c>
      <c r="D20" s="222">
        <f>D268</f>
        <v>0</v>
      </c>
      <c r="E20" s="222">
        <f>D269</f>
        <v>0</v>
      </c>
      <c r="F20" s="222">
        <f>D270</f>
        <v>0</v>
      </c>
      <c r="G20" s="221">
        <f t="shared" ref="G20:G21" si="0">SUM(C20:F20)</f>
        <v>0</v>
      </c>
      <c r="H20" s="234" t="e">
        <f>G20/$G$22*100</f>
        <v>#DIV/0!</v>
      </c>
    </row>
    <row r="21" spans="2:8" s="16" customFormat="1" ht="37.5" x14ac:dyDescent="0.25">
      <c r="B21" s="215" t="s">
        <v>220</v>
      </c>
      <c r="C21" s="222">
        <f>D375</f>
        <v>0</v>
      </c>
      <c r="D21" s="222">
        <f>D376</f>
        <v>0</v>
      </c>
      <c r="E21" s="222">
        <f>D377</f>
        <v>0</v>
      </c>
      <c r="F21" s="222">
        <f>D378</f>
        <v>0</v>
      </c>
      <c r="G21" s="221">
        <f t="shared" si="0"/>
        <v>0</v>
      </c>
      <c r="H21" s="234" t="e">
        <f>G21/$G$22*100</f>
        <v>#DIV/0!</v>
      </c>
    </row>
    <row r="22" spans="2:8" s="16" customFormat="1" ht="75.75" thickBot="1" x14ac:dyDescent="0.3">
      <c r="B22" s="224" t="s">
        <v>221</v>
      </c>
      <c r="C22" s="225">
        <f>SUM(C19:C21)</f>
        <v>0</v>
      </c>
      <c r="D22" s="225">
        <f>SUM(D19:D21)</f>
        <v>0</v>
      </c>
      <c r="E22" s="225">
        <f>SUM(E19:E21)</f>
        <v>0</v>
      </c>
      <c r="F22" s="225">
        <f>SUM(F19:F21)</f>
        <v>0</v>
      </c>
      <c r="G22" s="225">
        <f>SUM(C22:F22)</f>
        <v>0</v>
      </c>
      <c r="H22" s="235" t="e">
        <f>SUM(H19:H21)</f>
        <v>#DIV/0!</v>
      </c>
    </row>
    <row r="23" spans="2:8" ht="17.25" x14ac:dyDescent="0.3">
      <c r="B23" s="15"/>
      <c r="C23" s="15"/>
      <c r="D23" s="228"/>
      <c r="E23" s="227"/>
      <c r="F23" s="228"/>
      <c r="G23" s="228"/>
    </row>
    <row r="24" spans="2:8" ht="17.25" x14ac:dyDescent="0.3">
      <c r="B24" s="230"/>
      <c r="C24" s="230"/>
      <c r="D24" s="228"/>
      <c r="E24" s="227"/>
      <c r="F24" s="228"/>
      <c r="G24" s="228"/>
    </row>
    <row r="25" spans="2:8" s="19" customFormat="1" ht="29.25" customHeight="1" x14ac:dyDescent="0.25">
      <c r="B25" s="720" t="s">
        <v>273</v>
      </c>
      <c r="C25" s="720"/>
      <c r="D25" s="720"/>
      <c r="E25" s="720"/>
      <c r="F25" s="720"/>
      <c r="G25" s="192"/>
    </row>
    <row r="26" spans="2:8" s="8" customFormat="1" ht="17.25" thickBot="1" x14ac:dyDescent="0.3">
      <c r="B26" s="198"/>
      <c r="C26" s="198"/>
      <c r="D26" s="198"/>
      <c r="E26" s="198"/>
      <c r="F26" s="198"/>
      <c r="G26" s="198"/>
    </row>
    <row r="27" spans="2:8" s="8" customFormat="1" ht="43.5" customHeight="1" x14ac:dyDescent="0.25">
      <c r="B27" s="790" t="s">
        <v>196</v>
      </c>
      <c r="C27" s="791"/>
      <c r="D27" s="231">
        <f>SUM(D28:D31)</f>
        <v>0</v>
      </c>
      <c r="E27" s="198"/>
      <c r="F27" s="198"/>
      <c r="G27" s="198"/>
    </row>
    <row r="28" spans="2:8" s="8" customFormat="1" ht="25.5" customHeight="1" x14ac:dyDescent="0.25">
      <c r="B28" s="765" t="s">
        <v>136</v>
      </c>
      <c r="C28" s="766"/>
      <c r="D28" s="207">
        <f>D35+D85+D198+D215+D237+D259</f>
        <v>0</v>
      </c>
      <c r="E28" s="198"/>
      <c r="F28" s="198"/>
      <c r="G28" s="198"/>
    </row>
    <row r="29" spans="2:8" s="8" customFormat="1" ht="25.5" customHeight="1" x14ac:dyDescent="0.25">
      <c r="B29" s="765" t="s">
        <v>137</v>
      </c>
      <c r="C29" s="766"/>
      <c r="D29" s="207">
        <f>D36+D86+D199+D216+D238+D260</f>
        <v>0</v>
      </c>
      <c r="E29" s="198"/>
      <c r="F29" s="198"/>
      <c r="G29" s="198"/>
    </row>
    <row r="30" spans="2:8" s="8" customFormat="1" ht="25.5" customHeight="1" x14ac:dyDescent="0.25">
      <c r="B30" s="765" t="s">
        <v>140</v>
      </c>
      <c r="C30" s="766"/>
      <c r="D30" s="207">
        <f>D37+D87+D200+D217+D239+D261</f>
        <v>0</v>
      </c>
      <c r="E30" s="198"/>
      <c r="F30" s="198"/>
      <c r="G30" s="198"/>
    </row>
    <row r="31" spans="2:8" s="8" customFormat="1" ht="25.5" customHeight="1" thickBot="1" x14ac:dyDescent="0.3">
      <c r="B31" s="767" t="s">
        <v>148</v>
      </c>
      <c r="C31" s="768"/>
      <c r="D31" s="208">
        <f>D38+D88+D201+D218+D240+D262</f>
        <v>0</v>
      </c>
      <c r="E31" s="198"/>
      <c r="F31" s="198"/>
      <c r="G31" s="198"/>
    </row>
    <row r="32" spans="2:8" s="8" customFormat="1" ht="17.25" thickBot="1" x14ac:dyDescent="0.3">
      <c r="B32" s="198"/>
      <c r="C32" s="198"/>
      <c r="D32" s="198"/>
      <c r="E32" s="198"/>
      <c r="F32" s="198"/>
      <c r="G32" s="198"/>
    </row>
    <row r="33" spans="2:77" s="7" customFormat="1" ht="33.75" thickBot="1" x14ac:dyDescent="0.3">
      <c r="B33" s="20" t="s">
        <v>100</v>
      </c>
      <c r="C33" s="21" t="s">
        <v>153</v>
      </c>
      <c r="D33" s="22" t="s">
        <v>65</v>
      </c>
      <c r="E33" s="23"/>
      <c r="F33" s="24"/>
      <c r="G33" s="24"/>
      <c r="I33" s="25"/>
      <c r="J33" s="25"/>
      <c r="K33" s="25"/>
      <c r="L33" s="25"/>
      <c r="M33" s="25"/>
      <c r="N33" s="25"/>
      <c r="O33" s="25"/>
      <c r="P33" s="25"/>
      <c r="Q33" s="25"/>
      <c r="R33" s="25"/>
      <c r="AL33" s="25"/>
      <c r="AM33" s="25"/>
    </row>
    <row r="34" spans="2:77" ht="51.75" customHeight="1" x14ac:dyDescent="0.25">
      <c r="B34" s="776">
        <v>2100</v>
      </c>
      <c r="C34" s="72" t="s">
        <v>150</v>
      </c>
      <c r="D34" s="73">
        <f>SUM(D35:D38)</f>
        <v>0</v>
      </c>
      <c r="E34" s="26"/>
      <c r="F34" s="27"/>
      <c r="G34" s="27"/>
    </row>
    <row r="35" spans="2:77" ht="24.75" customHeight="1" x14ac:dyDescent="0.25">
      <c r="B35" s="777"/>
      <c r="C35" s="58" t="s">
        <v>136</v>
      </c>
      <c r="D35" s="75">
        <f>D40+D77</f>
        <v>0</v>
      </c>
      <c r="E35" s="28"/>
      <c r="F35" s="27"/>
      <c r="G35" s="27"/>
    </row>
    <row r="36" spans="2:77" ht="24.75" customHeight="1" x14ac:dyDescent="0.25">
      <c r="B36" s="777"/>
      <c r="C36" s="58" t="s">
        <v>137</v>
      </c>
      <c r="D36" s="75">
        <f>D41+D78</f>
        <v>0</v>
      </c>
      <c r="E36" s="28"/>
      <c r="F36" s="27"/>
      <c r="G36" s="27"/>
    </row>
    <row r="37" spans="2:77" ht="24.75" customHeight="1" x14ac:dyDescent="0.25">
      <c r="B37" s="777"/>
      <c r="C37" s="58" t="s">
        <v>140</v>
      </c>
      <c r="D37" s="75">
        <f>D42+D79</f>
        <v>0</v>
      </c>
      <c r="E37" s="28"/>
      <c r="F37" s="27" t="s">
        <v>33</v>
      </c>
      <c r="G37" s="27"/>
    </row>
    <row r="38" spans="2:77" ht="24.75" customHeight="1" thickBot="1" x14ac:dyDescent="0.3">
      <c r="B38" s="778"/>
      <c r="C38" s="60" t="s">
        <v>148</v>
      </c>
      <c r="D38" s="76">
        <f>D43+D80</f>
        <v>0</v>
      </c>
      <c r="E38" s="28"/>
      <c r="F38" s="27"/>
      <c r="G38" s="27"/>
    </row>
    <row r="39" spans="2:77" ht="39.75" customHeight="1" x14ac:dyDescent="0.25">
      <c r="B39" s="759">
        <v>2110</v>
      </c>
      <c r="C39" s="72" t="s">
        <v>151</v>
      </c>
      <c r="D39" s="73">
        <f>SUM(D40:D43)</f>
        <v>0</v>
      </c>
      <c r="E39" s="28"/>
      <c r="F39" s="27"/>
      <c r="G39" s="27"/>
    </row>
    <row r="40" spans="2:77" ht="25.5" customHeight="1" x14ac:dyDescent="0.25">
      <c r="B40" s="760"/>
      <c r="C40" s="58" t="s">
        <v>136</v>
      </c>
      <c r="D40" s="236">
        <f>D45+D70</f>
        <v>0</v>
      </c>
      <c r="E40" s="28"/>
      <c r="F40" s="27"/>
      <c r="G40" s="27"/>
    </row>
    <row r="41" spans="2:77" ht="25.5" customHeight="1" x14ac:dyDescent="0.25">
      <c r="B41" s="760"/>
      <c r="C41" s="58" t="s">
        <v>137</v>
      </c>
      <c r="D41" s="236">
        <f>D46+D71</f>
        <v>0</v>
      </c>
      <c r="E41" s="28"/>
      <c r="F41" s="27"/>
      <c r="G41" s="27"/>
    </row>
    <row r="42" spans="2:77" ht="25.5" customHeight="1" x14ac:dyDescent="0.25">
      <c r="B42" s="760"/>
      <c r="C42" s="58" t="s">
        <v>140</v>
      </c>
      <c r="D42" s="236">
        <f>D47+D72</f>
        <v>0</v>
      </c>
      <c r="E42" s="28"/>
      <c r="F42" s="27"/>
      <c r="G42" s="27"/>
    </row>
    <row r="43" spans="2:77" ht="25.5" customHeight="1" thickBot="1" x14ac:dyDescent="0.3">
      <c r="B43" s="761"/>
      <c r="C43" s="79" t="s">
        <v>148</v>
      </c>
      <c r="D43" s="237">
        <f>D48+D73</f>
        <v>0</v>
      </c>
      <c r="E43" s="28"/>
      <c r="F43" s="27"/>
      <c r="G43" s="27"/>
    </row>
    <row r="44" spans="2:77" ht="39.75" customHeight="1" thickBot="1" x14ac:dyDescent="0.3">
      <c r="B44" s="759">
        <v>2111</v>
      </c>
      <c r="C44" s="72" t="s">
        <v>152</v>
      </c>
      <c r="D44" s="96">
        <f>SUM(D45:D48)</f>
        <v>0</v>
      </c>
      <c r="E44" s="29"/>
      <c r="F44" s="65" t="s">
        <v>149</v>
      </c>
      <c r="G44" s="66"/>
      <c r="H44" s="66"/>
      <c r="I44" s="66"/>
      <c r="J44" s="66"/>
      <c r="K44" s="84"/>
      <c r="L44" s="1"/>
      <c r="M44" s="1"/>
      <c r="N44" s="1"/>
      <c r="O44" s="1"/>
      <c r="P44" s="1"/>
      <c r="Q44" s="1"/>
      <c r="R44" s="1"/>
      <c r="AL44" s="1"/>
      <c r="AM44" s="1"/>
    </row>
    <row r="45" spans="2:77" ht="25.5" customHeight="1" x14ac:dyDescent="0.25">
      <c r="B45" s="760"/>
      <c r="C45" s="58" t="s">
        <v>136</v>
      </c>
      <c r="D45" s="59">
        <f>G63</f>
        <v>0</v>
      </c>
      <c r="E45" s="29"/>
      <c r="F45" s="771" t="s">
        <v>102</v>
      </c>
      <c r="G45" s="773" t="s">
        <v>104</v>
      </c>
      <c r="H45" s="775" t="s">
        <v>105</v>
      </c>
      <c r="I45" s="775"/>
      <c r="J45" s="775"/>
      <c r="K45" s="775"/>
      <c r="L45" s="775"/>
      <c r="M45" s="775"/>
      <c r="N45" s="775"/>
      <c r="O45" s="775"/>
      <c r="P45" s="775"/>
      <c r="Q45" s="775"/>
      <c r="R45" s="769" t="s">
        <v>106</v>
      </c>
      <c r="S45" s="775" t="s">
        <v>107</v>
      </c>
      <c r="T45" s="775"/>
      <c r="U45" s="775"/>
      <c r="V45" s="775"/>
      <c r="W45" s="775"/>
      <c r="X45" s="775"/>
      <c r="Y45" s="775"/>
      <c r="Z45" s="775"/>
      <c r="AA45" s="775"/>
      <c r="AB45" s="775"/>
      <c r="AC45" s="775"/>
      <c r="AD45" s="775"/>
      <c r="AE45" s="775"/>
      <c r="AF45" s="775"/>
      <c r="AG45" s="775"/>
      <c r="AH45" s="775"/>
      <c r="AI45" s="775"/>
      <c r="AJ45" s="775"/>
      <c r="AK45" s="769" t="s">
        <v>108</v>
      </c>
      <c r="AL45" s="801" t="s">
        <v>109</v>
      </c>
      <c r="AM45" s="802"/>
      <c r="AN45" s="802"/>
      <c r="AO45" s="802"/>
      <c r="AP45" s="802"/>
      <c r="AQ45" s="802"/>
      <c r="AR45" s="802"/>
      <c r="AS45" s="803"/>
      <c r="AT45" s="769" t="s">
        <v>110</v>
      </c>
      <c r="AU45" s="775" t="s">
        <v>112</v>
      </c>
      <c r="AV45" s="775"/>
      <c r="AW45" s="775"/>
      <c r="AX45" s="775"/>
      <c r="AY45" s="775"/>
      <c r="AZ45" s="775"/>
      <c r="BA45" s="775"/>
      <c r="BB45" s="775"/>
      <c r="BC45" s="775"/>
      <c r="BD45" s="775"/>
      <c r="BE45" s="775"/>
      <c r="BF45" s="775"/>
      <c r="BG45" s="775"/>
      <c r="BH45" s="775"/>
      <c r="BI45" s="775"/>
      <c r="BJ45" s="775"/>
      <c r="BK45" s="775"/>
      <c r="BL45" s="775"/>
      <c r="BM45" s="775"/>
      <c r="BN45" s="775"/>
      <c r="BO45" s="775"/>
      <c r="BP45" s="775"/>
      <c r="BQ45" s="775"/>
      <c r="BR45" s="775"/>
      <c r="BS45" s="775"/>
      <c r="BT45" s="775"/>
      <c r="BU45" s="775"/>
      <c r="BV45" s="775"/>
      <c r="BW45" s="775"/>
      <c r="BX45" s="775"/>
      <c r="BY45" s="782" t="s">
        <v>111</v>
      </c>
    </row>
    <row r="46" spans="2:77" ht="66.75" thickBot="1" x14ac:dyDescent="0.3">
      <c r="B46" s="760"/>
      <c r="C46" s="58" t="s">
        <v>137</v>
      </c>
      <c r="D46" s="59">
        <f>G64</f>
        <v>0</v>
      </c>
      <c r="E46" s="29"/>
      <c r="F46" s="772"/>
      <c r="G46" s="774"/>
      <c r="H46" s="255" t="s">
        <v>54</v>
      </c>
      <c r="I46" s="256" t="s">
        <v>55</v>
      </c>
      <c r="J46" s="256" t="s">
        <v>56</v>
      </c>
      <c r="K46" s="256" t="s">
        <v>57</v>
      </c>
      <c r="L46" s="256" t="s">
        <v>58</v>
      </c>
      <c r="M46" s="256"/>
      <c r="N46" s="256"/>
      <c r="O46" s="256"/>
      <c r="P46" s="256"/>
      <c r="Q46" s="256"/>
      <c r="R46" s="770"/>
      <c r="S46" s="255" t="s">
        <v>79</v>
      </c>
      <c r="T46" s="255" t="s">
        <v>80</v>
      </c>
      <c r="U46" s="255" t="s">
        <v>81</v>
      </c>
      <c r="V46" s="255" t="s">
        <v>82</v>
      </c>
      <c r="W46" s="255" t="s">
        <v>83</v>
      </c>
      <c r="X46" s="255" t="s">
        <v>84</v>
      </c>
      <c r="Y46" s="255" t="s">
        <v>85</v>
      </c>
      <c r="Z46" s="255" t="s">
        <v>86</v>
      </c>
      <c r="AA46" s="255" t="s">
        <v>87</v>
      </c>
      <c r="AB46" s="255" t="s">
        <v>88</v>
      </c>
      <c r="AC46" s="255" t="s">
        <v>89</v>
      </c>
      <c r="AD46" s="255" t="s">
        <v>346</v>
      </c>
      <c r="AE46" s="255" t="s">
        <v>347</v>
      </c>
      <c r="AF46" s="255"/>
      <c r="AG46" s="255"/>
      <c r="AH46" s="255"/>
      <c r="AI46" s="255"/>
      <c r="AJ46" s="255"/>
      <c r="AK46" s="770"/>
      <c r="AL46" s="256" t="s">
        <v>59</v>
      </c>
      <c r="AM46" s="257" t="s">
        <v>60</v>
      </c>
      <c r="AN46" s="255" t="s">
        <v>61</v>
      </c>
      <c r="AO46" s="255"/>
      <c r="AP46" s="255"/>
      <c r="AQ46" s="255"/>
      <c r="AR46" s="255"/>
      <c r="AS46" s="255"/>
      <c r="AT46" s="770"/>
      <c r="AU46" s="255" t="s">
        <v>66</v>
      </c>
      <c r="AV46" s="255" t="s">
        <v>62</v>
      </c>
      <c r="AW46" s="255" t="s">
        <v>63</v>
      </c>
      <c r="AX46" s="255" t="s">
        <v>64</v>
      </c>
      <c r="AY46" s="255" t="s">
        <v>67</v>
      </c>
      <c r="AZ46" s="255" t="s">
        <v>68</v>
      </c>
      <c r="BA46" s="255" t="s">
        <v>69</v>
      </c>
      <c r="BB46" s="255" t="s">
        <v>70</v>
      </c>
      <c r="BC46" s="255" t="s">
        <v>71</v>
      </c>
      <c r="BD46" s="255" t="s">
        <v>72</v>
      </c>
      <c r="BE46" s="255" t="s">
        <v>73</v>
      </c>
      <c r="BF46" s="255" t="s">
        <v>74</v>
      </c>
      <c r="BG46" s="255" t="s">
        <v>75</v>
      </c>
      <c r="BH46" s="255" t="s">
        <v>76</v>
      </c>
      <c r="BI46" s="255" t="s">
        <v>90</v>
      </c>
      <c r="BJ46" s="255" t="s">
        <v>77</v>
      </c>
      <c r="BK46" s="255" t="s">
        <v>78</v>
      </c>
      <c r="BL46" s="255" t="s">
        <v>353</v>
      </c>
      <c r="BM46" s="255" t="s">
        <v>354</v>
      </c>
      <c r="BN46" s="255" t="s">
        <v>75</v>
      </c>
      <c r="BO46" s="255" t="s">
        <v>348</v>
      </c>
      <c r="BP46" s="255" t="s">
        <v>349</v>
      </c>
      <c r="BQ46" s="255" t="s">
        <v>350</v>
      </c>
      <c r="BR46" s="255" t="s">
        <v>351</v>
      </c>
      <c r="BS46" s="255" t="s">
        <v>352</v>
      </c>
      <c r="BU46" s="435"/>
      <c r="BV46" s="435"/>
      <c r="BW46" s="435"/>
      <c r="BX46" s="435"/>
      <c r="BY46" s="783"/>
    </row>
    <row r="47" spans="2:77" s="8" customFormat="1" ht="52.5" customHeight="1" thickBot="1" x14ac:dyDescent="0.3">
      <c r="B47" s="760"/>
      <c r="C47" s="238" t="s">
        <v>140</v>
      </c>
      <c r="D47" s="59">
        <f>G65</f>
        <v>0</v>
      </c>
      <c r="E47" s="29"/>
      <c r="F47" s="277" t="s">
        <v>337</v>
      </c>
      <c r="G47" s="786"/>
      <c r="H47" s="787"/>
      <c r="I47" s="787"/>
      <c r="J47" s="787"/>
      <c r="K47" s="787"/>
      <c r="L47" s="787"/>
      <c r="M47" s="787"/>
      <c r="N47" s="787"/>
      <c r="O47" s="787"/>
      <c r="P47" s="787"/>
      <c r="Q47" s="788"/>
      <c r="R47" s="419"/>
      <c r="S47" s="419"/>
      <c r="T47" s="419"/>
      <c r="U47" s="419"/>
      <c r="V47" s="419"/>
      <c r="W47" s="419"/>
      <c r="X47" s="419"/>
      <c r="Y47" s="419"/>
      <c r="Z47" s="419"/>
      <c r="AA47" s="419"/>
      <c r="AB47" s="419"/>
      <c r="AC47" s="419"/>
      <c r="AD47" s="419"/>
      <c r="AE47" s="419"/>
      <c r="AF47" s="419"/>
      <c r="AG47" s="419"/>
      <c r="AH47" s="419"/>
      <c r="AI47" s="419"/>
      <c r="AJ47" s="419"/>
      <c r="AK47" s="419"/>
      <c r="AL47" s="419"/>
      <c r="AM47" s="419"/>
      <c r="AN47" s="419"/>
      <c r="AO47" s="419"/>
      <c r="AP47" s="419"/>
      <c r="AQ47" s="419"/>
      <c r="AR47" s="419"/>
      <c r="AS47" s="419"/>
      <c r="AT47" s="419"/>
      <c r="AU47" s="419"/>
      <c r="AV47" s="419"/>
      <c r="AW47" s="419"/>
      <c r="AX47" s="419"/>
      <c r="AY47" s="419"/>
      <c r="AZ47" s="419"/>
      <c r="BA47" s="419"/>
      <c r="BB47" s="419"/>
      <c r="BC47" s="419"/>
      <c r="BD47" s="419"/>
      <c r="BE47" s="419"/>
      <c r="BF47" s="419"/>
      <c r="BG47" s="419"/>
      <c r="BH47" s="419"/>
      <c r="BI47" s="419"/>
      <c r="BJ47" s="419"/>
      <c r="BK47" s="419"/>
      <c r="BL47" s="419"/>
      <c r="BM47" s="419"/>
      <c r="BN47" s="419"/>
      <c r="BO47" s="419"/>
      <c r="BP47" s="419"/>
      <c r="BQ47" s="419"/>
      <c r="BR47" s="419"/>
      <c r="BS47" s="419"/>
      <c r="BT47" s="419"/>
      <c r="BU47" s="434"/>
      <c r="BV47" s="434"/>
      <c r="BW47" s="434"/>
      <c r="BX47" s="434"/>
      <c r="BY47" s="420"/>
    </row>
    <row r="48" spans="2:77" ht="27" customHeight="1" thickBot="1" x14ac:dyDescent="0.3">
      <c r="B48" s="762"/>
      <c r="C48" s="239" t="s">
        <v>148</v>
      </c>
      <c r="D48" s="61">
        <f>G66</f>
        <v>0</v>
      </c>
      <c r="E48" s="29"/>
      <c r="F48" s="278" t="s">
        <v>136</v>
      </c>
      <c r="G48" s="139">
        <f t="shared" ref="G48:G66" si="1">R48+AK48+AT48+BY48</f>
        <v>0</v>
      </c>
      <c r="H48" s="263"/>
      <c r="I48" s="264"/>
      <c r="J48" s="264"/>
      <c r="K48" s="264"/>
      <c r="L48" s="264"/>
      <c r="M48" s="264"/>
      <c r="N48" s="264"/>
      <c r="O48" s="264"/>
      <c r="P48" s="264"/>
      <c r="Q48" s="265"/>
      <c r="R48" s="247">
        <f>SUM(H48:Q48)</f>
        <v>0</v>
      </c>
      <c r="S48" s="266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7"/>
      <c r="AG48" s="267"/>
      <c r="AH48" s="267"/>
      <c r="AI48" s="267"/>
      <c r="AJ48" s="267"/>
      <c r="AK48" s="578">
        <f>SUM(S48:AJ48)</f>
        <v>0</v>
      </c>
      <c r="AL48" s="587"/>
      <c r="AM48" s="263"/>
      <c r="AN48" s="263"/>
      <c r="AO48" s="263"/>
      <c r="AP48" s="263"/>
      <c r="AQ48" s="263"/>
      <c r="AR48" s="263"/>
      <c r="AS48" s="588"/>
      <c r="AT48" s="581">
        <f>SUM(AL48:AQ48)</f>
        <v>0</v>
      </c>
      <c r="AU48" s="266"/>
      <c r="AV48" s="263"/>
      <c r="AW48" s="263"/>
      <c r="AX48" s="263"/>
      <c r="AY48" s="263"/>
      <c r="AZ48" s="263"/>
      <c r="BA48" s="263"/>
      <c r="BB48" s="263"/>
      <c r="BC48" s="263"/>
      <c r="BD48" s="263"/>
      <c r="BE48" s="263"/>
      <c r="BF48" s="263"/>
      <c r="BG48" s="263"/>
      <c r="BH48" s="263"/>
      <c r="BI48" s="263"/>
      <c r="BJ48" s="263"/>
      <c r="BK48" s="263"/>
      <c r="BL48" s="263"/>
      <c r="BM48" s="263"/>
      <c r="BN48" s="267"/>
      <c r="BO48" s="267"/>
      <c r="BP48" s="267"/>
      <c r="BQ48" s="267"/>
      <c r="BR48" s="267"/>
      <c r="BS48" s="267"/>
      <c r="BT48" s="267"/>
      <c r="BU48" s="267"/>
      <c r="BV48" s="267"/>
      <c r="BW48" s="267"/>
      <c r="BX48" s="267"/>
      <c r="BY48" s="242">
        <f t="shared" ref="BY48:BY66" si="2">SUM(AU48:BX48)</f>
        <v>0</v>
      </c>
    </row>
    <row r="49" spans="2:82" ht="27" customHeight="1" x14ac:dyDescent="0.25">
      <c r="B49" s="37"/>
      <c r="C49" s="37"/>
      <c r="D49" s="37"/>
      <c r="E49" s="29"/>
      <c r="F49" s="279" t="s">
        <v>137</v>
      </c>
      <c r="G49" s="41">
        <f t="shared" si="1"/>
        <v>0</v>
      </c>
      <c r="H49" s="31"/>
      <c r="I49" s="32"/>
      <c r="J49" s="32"/>
      <c r="K49" s="32"/>
      <c r="L49" s="32"/>
      <c r="M49" s="32"/>
      <c r="N49" s="32"/>
      <c r="O49" s="32"/>
      <c r="P49" s="32"/>
      <c r="Q49" s="245"/>
      <c r="R49" s="248">
        <f t="shared" ref="R49:R51" si="3">SUM(H49:Q49)</f>
        <v>0</v>
      </c>
      <c r="S49" s="246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261"/>
      <c r="AG49" s="261"/>
      <c r="AH49" s="261"/>
      <c r="AI49" s="261"/>
      <c r="AJ49" s="261"/>
      <c r="AK49" s="579">
        <f t="shared" ref="AK49:AK51" si="4">SUM(S49:AJ49)</f>
        <v>0</v>
      </c>
      <c r="AL49" s="589"/>
      <c r="AM49" s="31"/>
      <c r="AN49" s="31"/>
      <c r="AO49" s="31"/>
      <c r="AP49" s="31"/>
      <c r="AQ49" s="31"/>
      <c r="AR49" s="31"/>
      <c r="AS49" s="89"/>
      <c r="AT49" s="582">
        <f t="shared" ref="AT49:AT57" si="5">SUM(AL49:AQ49)</f>
        <v>0</v>
      </c>
      <c r="AU49" s="246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261"/>
      <c r="BO49" s="261"/>
      <c r="BP49" s="261"/>
      <c r="BQ49" s="261"/>
      <c r="BR49" s="261"/>
      <c r="BS49" s="261"/>
      <c r="BT49" s="261"/>
      <c r="BU49" s="261"/>
      <c r="BV49" s="261"/>
      <c r="BW49" s="261"/>
      <c r="BX49" s="261"/>
      <c r="BY49" s="243">
        <f t="shared" si="2"/>
        <v>0</v>
      </c>
    </row>
    <row r="50" spans="2:82" ht="27" customHeight="1" x14ac:dyDescent="0.25">
      <c r="B50" s="37"/>
      <c r="C50" s="37"/>
      <c r="D50" s="37"/>
      <c r="E50" s="29"/>
      <c r="F50" s="279" t="s">
        <v>140</v>
      </c>
      <c r="G50" s="41">
        <f t="shared" si="1"/>
        <v>0</v>
      </c>
      <c r="H50" s="31"/>
      <c r="I50" s="32"/>
      <c r="J50" s="32"/>
      <c r="K50" s="32"/>
      <c r="L50" s="32"/>
      <c r="M50" s="32"/>
      <c r="N50" s="32"/>
      <c r="O50" s="32"/>
      <c r="P50" s="32"/>
      <c r="Q50" s="245"/>
      <c r="R50" s="248">
        <f t="shared" si="3"/>
        <v>0</v>
      </c>
      <c r="S50" s="246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261"/>
      <c r="AG50" s="261"/>
      <c r="AH50" s="261"/>
      <c r="AI50" s="261"/>
      <c r="AJ50" s="261"/>
      <c r="AK50" s="579">
        <f>SUM(S50:AJ50)</f>
        <v>0</v>
      </c>
      <c r="AL50" s="589"/>
      <c r="AM50" s="31"/>
      <c r="AN50" s="31"/>
      <c r="AO50" s="31"/>
      <c r="AP50" s="31"/>
      <c r="AQ50" s="31"/>
      <c r="AR50" s="31"/>
      <c r="AS50" s="89"/>
      <c r="AT50" s="582">
        <f>SUM(AL50:AQ50)</f>
        <v>0</v>
      </c>
      <c r="AU50" s="246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261"/>
      <c r="BO50" s="261"/>
      <c r="BP50" s="261"/>
      <c r="BQ50" s="261"/>
      <c r="BR50" s="261"/>
      <c r="BS50" s="261"/>
      <c r="BT50" s="261"/>
      <c r="BU50" s="261"/>
      <c r="BV50" s="261"/>
      <c r="BW50" s="261"/>
      <c r="BX50" s="261"/>
      <c r="BY50" s="243">
        <f t="shared" si="2"/>
        <v>0</v>
      </c>
    </row>
    <row r="51" spans="2:82" ht="31.5" customHeight="1" thickBot="1" x14ac:dyDescent="0.3">
      <c r="B51" s="37"/>
      <c r="C51" s="37"/>
      <c r="D51" s="37"/>
      <c r="E51" s="29"/>
      <c r="F51" s="280" t="s">
        <v>133</v>
      </c>
      <c r="G51" s="90">
        <f t="shared" si="1"/>
        <v>0</v>
      </c>
      <c r="H51" s="251"/>
      <c r="I51" s="252"/>
      <c r="J51" s="252"/>
      <c r="K51" s="252"/>
      <c r="L51" s="252"/>
      <c r="M51" s="252"/>
      <c r="N51" s="252"/>
      <c r="O51" s="252"/>
      <c r="P51" s="252"/>
      <c r="Q51" s="253"/>
      <c r="R51" s="249">
        <f t="shared" si="3"/>
        <v>0</v>
      </c>
      <c r="S51" s="254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62"/>
      <c r="AG51" s="262"/>
      <c r="AH51" s="262"/>
      <c r="AI51" s="262"/>
      <c r="AJ51" s="262"/>
      <c r="AK51" s="580">
        <f t="shared" si="4"/>
        <v>0</v>
      </c>
      <c r="AL51" s="590"/>
      <c r="AM51" s="251"/>
      <c r="AN51" s="251"/>
      <c r="AO51" s="251"/>
      <c r="AP51" s="251"/>
      <c r="AQ51" s="251"/>
      <c r="AR51" s="251"/>
      <c r="AS51" s="591"/>
      <c r="AT51" s="583">
        <f t="shared" si="5"/>
        <v>0</v>
      </c>
      <c r="AU51" s="254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62"/>
      <c r="BO51" s="262"/>
      <c r="BP51" s="262"/>
      <c r="BQ51" s="262"/>
      <c r="BR51" s="262"/>
      <c r="BS51" s="262"/>
      <c r="BT51" s="262"/>
      <c r="BU51" s="262"/>
      <c r="BV51" s="262"/>
      <c r="BW51" s="262"/>
      <c r="BX51" s="262"/>
      <c r="BY51" s="244">
        <f t="shared" si="2"/>
        <v>0</v>
      </c>
    </row>
    <row r="52" spans="2:82" s="8" customFormat="1" ht="99" customHeight="1" thickBot="1" x14ac:dyDescent="0.3">
      <c r="B52" s="37"/>
      <c r="C52" s="37"/>
      <c r="D52" s="37"/>
      <c r="E52" s="29"/>
      <c r="F52" s="277" t="s">
        <v>338</v>
      </c>
      <c r="G52" s="139">
        <f t="shared" si="1"/>
        <v>0</v>
      </c>
      <c r="H52" s="396">
        <f>SUM(H53:H56)</f>
        <v>0</v>
      </c>
      <c r="I52" s="396">
        <f t="shared" ref="I52:Q52" si="6">SUM(I53:I56)</f>
        <v>0</v>
      </c>
      <c r="J52" s="396">
        <f t="shared" si="6"/>
        <v>0</v>
      </c>
      <c r="K52" s="396">
        <f t="shared" si="6"/>
        <v>0</v>
      </c>
      <c r="L52" s="396">
        <f t="shared" si="6"/>
        <v>0</v>
      </c>
      <c r="M52" s="396">
        <f t="shared" ref="M52" si="7">SUM(M53:M56)</f>
        <v>0</v>
      </c>
      <c r="N52" s="396">
        <f t="shared" ref="N52" si="8">SUM(N53:N56)</f>
        <v>0</v>
      </c>
      <c r="O52" s="396">
        <f t="shared" si="6"/>
        <v>0</v>
      </c>
      <c r="P52" s="396">
        <f t="shared" si="6"/>
        <v>0</v>
      </c>
      <c r="Q52" s="396">
        <f t="shared" si="6"/>
        <v>0</v>
      </c>
      <c r="R52" s="242">
        <f>SUM(H52:Q52)</f>
        <v>0</v>
      </c>
      <c r="S52" s="396">
        <f>SUM(S53:S56)</f>
        <v>0</v>
      </c>
      <c r="T52" s="396">
        <f t="shared" ref="T52:AJ52" si="9">SUM(T53:T56)</f>
        <v>0</v>
      </c>
      <c r="U52" s="396">
        <f t="shared" si="9"/>
        <v>0</v>
      </c>
      <c r="V52" s="396">
        <f t="shared" si="9"/>
        <v>0</v>
      </c>
      <c r="W52" s="396">
        <f t="shared" si="9"/>
        <v>0</v>
      </c>
      <c r="X52" s="396">
        <f t="shared" si="9"/>
        <v>0</v>
      </c>
      <c r="Y52" s="396">
        <f t="shared" si="9"/>
        <v>0</v>
      </c>
      <c r="Z52" s="396">
        <f t="shared" si="9"/>
        <v>0</v>
      </c>
      <c r="AA52" s="396">
        <f t="shared" si="9"/>
        <v>0</v>
      </c>
      <c r="AB52" s="396">
        <f t="shared" si="9"/>
        <v>0</v>
      </c>
      <c r="AC52" s="396">
        <f t="shared" si="9"/>
        <v>0</v>
      </c>
      <c r="AD52" s="396">
        <f t="shared" si="9"/>
        <v>0</v>
      </c>
      <c r="AE52" s="396">
        <f t="shared" si="9"/>
        <v>0</v>
      </c>
      <c r="AF52" s="396">
        <f t="shared" ref="AF52" si="10">SUM(AF53:AF56)</f>
        <v>0</v>
      </c>
      <c r="AG52" s="396">
        <f t="shared" ref="AG52" si="11">SUM(AG53:AG56)</f>
        <v>0</v>
      </c>
      <c r="AH52" s="396">
        <f t="shared" ref="AH52" si="12">SUM(AH53:AH56)</f>
        <v>0</v>
      </c>
      <c r="AI52" s="396">
        <f t="shared" ref="AI52" si="13">SUM(AI53:AI56)</f>
        <v>0</v>
      </c>
      <c r="AJ52" s="396">
        <f t="shared" si="9"/>
        <v>0</v>
      </c>
      <c r="AK52" s="242">
        <f>SUM(S52:AJ52)</f>
        <v>0</v>
      </c>
      <c r="AL52" s="592">
        <f>SUM(AL53:AL56)</f>
        <v>0</v>
      </c>
      <c r="AM52" s="592">
        <f t="shared" ref="AM52:AU52" si="14">SUM(AM53:AM56)</f>
        <v>0</v>
      </c>
      <c r="AN52" s="592">
        <f t="shared" si="14"/>
        <v>0</v>
      </c>
      <c r="AO52" s="592">
        <f t="shared" si="14"/>
        <v>0</v>
      </c>
      <c r="AP52" s="592">
        <f t="shared" si="14"/>
        <v>0</v>
      </c>
      <c r="AQ52" s="592">
        <f t="shared" si="14"/>
        <v>0</v>
      </c>
      <c r="AR52" s="592">
        <f t="shared" ref="AR52" si="15">SUM(AR53:AR56)</f>
        <v>0</v>
      </c>
      <c r="AS52" s="592">
        <f t="shared" ref="AS52" si="16">SUM(AS53:AS56)</f>
        <v>0</v>
      </c>
      <c r="AT52" s="242">
        <f t="shared" si="5"/>
        <v>0</v>
      </c>
      <c r="AU52" s="396">
        <f t="shared" si="14"/>
        <v>0</v>
      </c>
      <c r="AV52" s="396">
        <f t="shared" ref="AV52" si="17">SUM(AV53:AV56)</f>
        <v>0</v>
      </c>
      <c r="AW52" s="396">
        <f t="shared" ref="AW52" si="18">SUM(AW53:AW56)</f>
        <v>0</v>
      </c>
      <c r="AX52" s="396">
        <f t="shared" ref="AX52" si="19">SUM(AX53:AX56)</f>
        <v>0</v>
      </c>
      <c r="AY52" s="396">
        <f t="shared" ref="AY52" si="20">SUM(AY53:AY56)</f>
        <v>0</v>
      </c>
      <c r="AZ52" s="396">
        <f t="shared" ref="AZ52" si="21">SUM(AZ53:AZ56)</f>
        <v>0</v>
      </c>
      <c r="BA52" s="396">
        <f t="shared" ref="BA52" si="22">SUM(BA53:BA56)</f>
        <v>0</v>
      </c>
      <c r="BB52" s="396">
        <f t="shared" ref="BB52" si="23">SUM(BB53:BB56)</f>
        <v>0</v>
      </c>
      <c r="BC52" s="396">
        <f t="shared" ref="BC52" si="24">SUM(BC53:BC56)</f>
        <v>0</v>
      </c>
      <c r="BD52" s="396">
        <f t="shared" ref="BD52" si="25">SUM(BD53:BD56)</f>
        <v>0</v>
      </c>
      <c r="BE52" s="396">
        <f t="shared" ref="BE52" si="26">SUM(BE53:BE56)</f>
        <v>0</v>
      </c>
      <c r="BF52" s="396">
        <f t="shared" ref="BF52" si="27">SUM(BF53:BF56)</f>
        <v>0</v>
      </c>
      <c r="BG52" s="396">
        <f t="shared" ref="BG52" si="28">SUM(BG53:BG56)</f>
        <v>0</v>
      </c>
      <c r="BH52" s="396">
        <f t="shared" ref="BH52" si="29">SUM(BH53:BH56)</f>
        <v>0</v>
      </c>
      <c r="BI52" s="396">
        <f t="shared" ref="BI52" si="30">SUM(BI53:BI56)</f>
        <v>0</v>
      </c>
      <c r="BJ52" s="396">
        <f t="shared" ref="BJ52" si="31">SUM(BJ53:BJ56)</f>
        <v>0</v>
      </c>
      <c r="BK52" s="396">
        <f t="shared" ref="BK52" si="32">SUM(BK53:BK56)</f>
        <v>0</v>
      </c>
      <c r="BL52" s="396">
        <f t="shared" ref="BL52" si="33">SUM(BL53:BL56)</f>
        <v>0</v>
      </c>
      <c r="BM52" s="396">
        <f t="shared" ref="BM52" si="34">SUM(BM53:BM56)</f>
        <v>0</v>
      </c>
      <c r="BN52" s="396">
        <f t="shared" ref="BN52" si="35">SUM(BN53:BN56)</f>
        <v>0</v>
      </c>
      <c r="BO52" s="396">
        <f t="shared" ref="BO52" si="36">SUM(BO53:BO56)</f>
        <v>0</v>
      </c>
      <c r="BP52" s="396">
        <f t="shared" ref="BP52" si="37">SUM(BP53:BP56)</f>
        <v>0</v>
      </c>
      <c r="BQ52" s="396">
        <f t="shared" ref="BQ52" si="38">SUM(BQ53:BQ56)</f>
        <v>0</v>
      </c>
      <c r="BR52" s="396">
        <f t="shared" ref="BR52" si="39">SUM(BR53:BR56)</f>
        <v>0</v>
      </c>
      <c r="BS52" s="396">
        <f t="shared" ref="BS52" si="40">SUM(BS53:BS56)</f>
        <v>0</v>
      </c>
      <c r="BT52" s="396">
        <f t="shared" ref="BT52" si="41">SUM(BT53:BT56)</f>
        <v>0</v>
      </c>
      <c r="BU52" s="396">
        <f t="shared" ref="BU52" si="42">SUM(BU53:BU56)</f>
        <v>0</v>
      </c>
      <c r="BV52" s="396">
        <f t="shared" ref="BV52" si="43">SUM(BV53:BV56)</f>
        <v>0</v>
      </c>
      <c r="BW52" s="396">
        <f t="shared" ref="BW52" si="44">SUM(BW53:BW56)</f>
        <v>0</v>
      </c>
      <c r="BX52" s="396">
        <f t="shared" ref="BX52" si="45">SUM(BX53:BX56)</f>
        <v>0</v>
      </c>
      <c r="BY52" s="242">
        <f t="shared" si="2"/>
        <v>0</v>
      </c>
    </row>
    <row r="53" spans="2:82" ht="37.5" customHeight="1" x14ac:dyDescent="0.25">
      <c r="B53" s="37"/>
      <c r="C53" s="37"/>
      <c r="D53" s="37"/>
      <c r="E53" s="29"/>
      <c r="F53" s="278" t="s">
        <v>267</v>
      </c>
      <c r="G53" s="139">
        <f t="shared" si="1"/>
        <v>0</v>
      </c>
      <c r="H53" s="263"/>
      <c r="I53" s="264"/>
      <c r="J53" s="264"/>
      <c r="K53" s="264"/>
      <c r="L53" s="264"/>
      <c r="M53" s="264"/>
      <c r="N53" s="264"/>
      <c r="O53" s="264"/>
      <c r="P53" s="264"/>
      <c r="Q53" s="265"/>
      <c r="R53" s="242">
        <f>SUM(H53:Q53)</f>
        <v>0</v>
      </c>
      <c r="S53" s="266"/>
      <c r="T53" s="263"/>
      <c r="U53" s="263"/>
      <c r="V53" s="263"/>
      <c r="W53" s="263"/>
      <c r="X53" s="263"/>
      <c r="Y53" s="263"/>
      <c r="Z53" s="263"/>
      <c r="AA53" s="263"/>
      <c r="AB53" s="263"/>
      <c r="AC53" s="263"/>
      <c r="AD53" s="263"/>
      <c r="AE53" s="263"/>
      <c r="AF53" s="267"/>
      <c r="AG53" s="267"/>
      <c r="AH53" s="267"/>
      <c r="AI53" s="267"/>
      <c r="AJ53" s="267"/>
      <c r="AK53" s="578">
        <f>SUM(S53:AJ53)</f>
        <v>0</v>
      </c>
      <c r="AL53" s="587"/>
      <c r="AM53" s="263"/>
      <c r="AN53" s="263"/>
      <c r="AO53" s="263"/>
      <c r="AP53" s="263"/>
      <c r="AQ53" s="263"/>
      <c r="AR53" s="263"/>
      <c r="AS53" s="588"/>
      <c r="AT53" s="581">
        <f t="shared" si="5"/>
        <v>0</v>
      </c>
      <c r="AU53" s="266"/>
      <c r="AV53" s="263"/>
      <c r="AW53" s="263"/>
      <c r="AX53" s="263"/>
      <c r="AY53" s="263"/>
      <c r="AZ53" s="263"/>
      <c r="BA53" s="263"/>
      <c r="BB53" s="263"/>
      <c r="BC53" s="263"/>
      <c r="BD53" s="263"/>
      <c r="BE53" s="263"/>
      <c r="BF53" s="263"/>
      <c r="BG53" s="263"/>
      <c r="BH53" s="263"/>
      <c r="BI53" s="263"/>
      <c r="BJ53" s="263"/>
      <c r="BK53" s="263"/>
      <c r="BL53" s="263"/>
      <c r="BM53" s="263"/>
      <c r="BN53" s="267"/>
      <c r="BO53" s="267"/>
      <c r="BP53" s="267"/>
      <c r="BQ53" s="267"/>
      <c r="BR53" s="267"/>
      <c r="BS53" s="267"/>
      <c r="BT53" s="267"/>
      <c r="BU53" s="267"/>
      <c r="BV53" s="267"/>
      <c r="BW53" s="267"/>
      <c r="BX53" s="267"/>
      <c r="BY53" s="242">
        <f t="shared" si="2"/>
        <v>0</v>
      </c>
    </row>
    <row r="54" spans="2:82" ht="37.5" customHeight="1" x14ac:dyDescent="0.25">
      <c r="B54" s="33"/>
      <c r="C54" s="34"/>
      <c r="D54" s="35"/>
      <c r="E54" s="29"/>
      <c r="F54" s="279" t="s">
        <v>268</v>
      </c>
      <c r="G54" s="41">
        <f t="shared" si="1"/>
        <v>0</v>
      </c>
      <c r="H54" s="31"/>
      <c r="I54" s="32"/>
      <c r="J54" s="32"/>
      <c r="K54" s="32"/>
      <c r="L54" s="32"/>
      <c r="M54" s="32"/>
      <c r="N54" s="32"/>
      <c r="O54" s="32"/>
      <c r="P54" s="32"/>
      <c r="Q54" s="245"/>
      <c r="R54" s="243">
        <f t="shared" ref="R54:R57" si="46">SUM(H54:Q54)</f>
        <v>0</v>
      </c>
      <c r="S54" s="246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261"/>
      <c r="AG54" s="261"/>
      <c r="AH54" s="261"/>
      <c r="AI54" s="261"/>
      <c r="AJ54" s="261"/>
      <c r="AK54" s="579">
        <f t="shared" ref="AK54:AK57" si="47">SUM(S54:AJ54)</f>
        <v>0</v>
      </c>
      <c r="AL54" s="589"/>
      <c r="AM54" s="31"/>
      <c r="AN54" s="31"/>
      <c r="AO54" s="31"/>
      <c r="AP54" s="31"/>
      <c r="AQ54" s="31"/>
      <c r="AR54" s="31"/>
      <c r="AS54" s="89"/>
      <c r="AT54" s="582">
        <f t="shared" si="5"/>
        <v>0</v>
      </c>
      <c r="AU54" s="246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261"/>
      <c r="BO54" s="261"/>
      <c r="BP54" s="261"/>
      <c r="BQ54" s="261"/>
      <c r="BR54" s="261"/>
      <c r="BS54" s="261"/>
      <c r="BT54" s="261"/>
      <c r="BU54" s="261"/>
      <c r="BV54" s="261"/>
      <c r="BW54" s="261"/>
      <c r="BX54" s="261"/>
      <c r="BY54" s="243">
        <f t="shared" si="2"/>
        <v>0</v>
      </c>
    </row>
    <row r="55" spans="2:82" ht="37.5" customHeight="1" x14ac:dyDescent="0.25">
      <c r="B55" s="33"/>
      <c r="C55" s="34"/>
      <c r="D55" s="35"/>
      <c r="E55" s="29"/>
      <c r="F55" s="279" t="s">
        <v>269</v>
      </c>
      <c r="G55" s="41">
        <f t="shared" si="1"/>
        <v>0</v>
      </c>
      <c r="H55" s="31"/>
      <c r="I55" s="32"/>
      <c r="J55" s="32"/>
      <c r="K55" s="32"/>
      <c r="L55" s="32"/>
      <c r="M55" s="32"/>
      <c r="N55" s="32"/>
      <c r="O55" s="32"/>
      <c r="P55" s="32"/>
      <c r="Q55" s="245"/>
      <c r="R55" s="243">
        <f t="shared" si="46"/>
        <v>0</v>
      </c>
      <c r="S55" s="246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261"/>
      <c r="AG55" s="261"/>
      <c r="AH55" s="261"/>
      <c r="AI55" s="261"/>
      <c r="AJ55" s="261"/>
      <c r="AK55" s="579">
        <f>SUM(S55:AJ55)</f>
        <v>0</v>
      </c>
      <c r="AL55" s="589"/>
      <c r="AM55" s="31"/>
      <c r="AN55" s="31"/>
      <c r="AO55" s="31"/>
      <c r="AP55" s="31"/>
      <c r="AQ55" s="31"/>
      <c r="AR55" s="31"/>
      <c r="AS55" s="89"/>
      <c r="AT55" s="582">
        <f t="shared" si="5"/>
        <v>0</v>
      </c>
      <c r="AU55" s="246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261"/>
      <c r="BO55" s="261"/>
      <c r="BP55" s="261"/>
      <c r="BQ55" s="261"/>
      <c r="BR55" s="261"/>
      <c r="BS55" s="261"/>
      <c r="BT55" s="261"/>
      <c r="BU55" s="261"/>
      <c r="BV55" s="261"/>
      <c r="BW55" s="261"/>
      <c r="BX55" s="261"/>
      <c r="BY55" s="243">
        <f t="shared" si="2"/>
        <v>0</v>
      </c>
    </row>
    <row r="56" spans="2:82" ht="37.5" customHeight="1" thickBot="1" x14ac:dyDescent="0.3">
      <c r="B56" s="33"/>
      <c r="C56" s="34"/>
      <c r="D56" s="35"/>
      <c r="E56" s="29"/>
      <c r="F56" s="280" t="s">
        <v>271</v>
      </c>
      <c r="G56" s="90">
        <f t="shared" si="1"/>
        <v>0</v>
      </c>
      <c r="H56" s="251"/>
      <c r="I56" s="252"/>
      <c r="J56" s="252"/>
      <c r="K56" s="252"/>
      <c r="L56" s="252"/>
      <c r="M56" s="252"/>
      <c r="N56" s="252"/>
      <c r="O56" s="252"/>
      <c r="P56" s="252"/>
      <c r="Q56" s="253"/>
      <c r="R56" s="244">
        <f t="shared" si="46"/>
        <v>0</v>
      </c>
      <c r="S56" s="254"/>
      <c r="T56" s="251"/>
      <c r="U56" s="251"/>
      <c r="V56" s="251"/>
      <c r="W56" s="251"/>
      <c r="X56" s="251"/>
      <c r="Y56" s="251"/>
      <c r="Z56" s="251"/>
      <c r="AA56" s="251"/>
      <c r="AB56" s="251"/>
      <c r="AC56" s="251"/>
      <c r="AD56" s="251"/>
      <c r="AE56" s="251"/>
      <c r="AF56" s="262"/>
      <c r="AG56" s="262"/>
      <c r="AH56" s="262"/>
      <c r="AI56" s="262"/>
      <c r="AJ56" s="262"/>
      <c r="AK56" s="580">
        <f t="shared" si="47"/>
        <v>0</v>
      </c>
      <c r="AL56" s="590"/>
      <c r="AM56" s="251"/>
      <c r="AN56" s="251"/>
      <c r="AO56" s="251"/>
      <c r="AP56" s="251"/>
      <c r="AQ56" s="251"/>
      <c r="AR56" s="251"/>
      <c r="AS56" s="591"/>
      <c r="AT56" s="583">
        <f t="shared" si="5"/>
        <v>0</v>
      </c>
      <c r="AU56" s="254"/>
      <c r="AV56" s="251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51"/>
      <c r="BN56" s="262"/>
      <c r="BO56" s="262"/>
      <c r="BP56" s="262"/>
      <c r="BQ56" s="262"/>
      <c r="BR56" s="262"/>
      <c r="BS56" s="262"/>
      <c r="BT56" s="262"/>
      <c r="BU56" s="262"/>
      <c r="BV56" s="262"/>
      <c r="BW56" s="262"/>
      <c r="BX56" s="262"/>
      <c r="BY56" s="244">
        <f t="shared" si="2"/>
        <v>0</v>
      </c>
    </row>
    <row r="57" spans="2:82" s="8" customFormat="1" ht="100.5" customHeight="1" thickBot="1" x14ac:dyDescent="0.3">
      <c r="B57" s="36"/>
      <c r="C57" s="37"/>
      <c r="D57" s="29"/>
      <c r="E57" s="29"/>
      <c r="F57" s="277" t="s">
        <v>266</v>
      </c>
      <c r="G57" s="90">
        <f t="shared" si="1"/>
        <v>0</v>
      </c>
      <c r="H57" s="396">
        <f>SUM(H58:H61)</f>
        <v>0</v>
      </c>
      <c r="I57" s="396">
        <f t="shared" ref="I57:Q57" si="48">SUM(I58:I61)</f>
        <v>0</v>
      </c>
      <c r="J57" s="396">
        <f t="shared" si="48"/>
        <v>0</v>
      </c>
      <c r="K57" s="396">
        <f t="shared" si="48"/>
        <v>0</v>
      </c>
      <c r="L57" s="396">
        <f t="shared" si="48"/>
        <v>0</v>
      </c>
      <c r="M57" s="396">
        <f t="shared" ref="M57" si="49">SUM(M58:M61)</f>
        <v>0</v>
      </c>
      <c r="N57" s="396">
        <f t="shared" ref="N57" si="50">SUM(N58:N61)</f>
        <v>0</v>
      </c>
      <c r="O57" s="396">
        <f t="shared" si="48"/>
        <v>0</v>
      </c>
      <c r="P57" s="396">
        <f t="shared" si="48"/>
        <v>0</v>
      </c>
      <c r="Q57" s="396">
        <f t="shared" si="48"/>
        <v>0</v>
      </c>
      <c r="R57" s="244">
        <f t="shared" si="46"/>
        <v>0</v>
      </c>
      <c r="S57" s="396">
        <f>SUM(S58:S61)</f>
        <v>0</v>
      </c>
      <c r="T57" s="396">
        <f t="shared" ref="T57:AL57" si="51">SUM(T58:T61)</f>
        <v>0</v>
      </c>
      <c r="U57" s="396">
        <f t="shared" si="51"/>
        <v>0</v>
      </c>
      <c r="V57" s="396">
        <f t="shared" si="51"/>
        <v>0</v>
      </c>
      <c r="W57" s="396">
        <f t="shared" si="51"/>
        <v>0</v>
      </c>
      <c r="X57" s="396">
        <f t="shared" si="51"/>
        <v>0</v>
      </c>
      <c r="Y57" s="396">
        <f t="shared" si="51"/>
        <v>0</v>
      </c>
      <c r="Z57" s="396">
        <f t="shared" si="51"/>
        <v>0</v>
      </c>
      <c r="AA57" s="396">
        <f t="shared" si="51"/>
        <v>0</v>
      </c>
      <c r="AB57" s="396">
        <f t="shared" si="51"/>
        <v>0</v>
      </c>
      <c r="AC57" s="396">
        <f t="shared" si="51"/>
        <v>0</v>
      </c>
      <c r="AD57" s="396">
        <f t="shared" si="51"/>
        <v>0</v>
      </c>
      <c r="AE57" s="396">
        <f t="shared" si="51"/>
        <v>0</v>
      </c>
      <c r="AF57" s="396">
        <f>SUM(AF58:AF61)</f>
        <v>0</v>
      </c>
      <c r="AG57" s="396">
        <f t="shared" ref="AG57" si="52">SUM(AG58:AG61)</f>
        <v>0</v>
      </c>
      <c r="AH57" s="396">
        <f t="shared" ref="AH57" si="53">SUM(AH58:AH61)</f>
        <v>0</v>
      </c>
      <c r="AI57" s="396">
        <f t="shared" ref="AI57" si="54">SUM(AI58:AI61)</f>
        <v>0</v>
      </c>
      <c r="AJ57" s="396">
        <f t="shared" si="51"/>
        <v>0</v>
      </c>
      <c r="AK57" s="244">
        <f t="shared" si="47"/>
        <v>0</v>
      </c>
      <c r="AL57" s="592">
        <f t="shared" si="51"/>
        <v>0</v>
      </c>
      <c r="AM57" s="592">
        <f t="shared" ref="AM57" si="55">SUM(AM58:AM61)</f>
        <v>0</v>
      </c>
      <c r="AN57" s="592">
        <f t="shared" ref="AN57" si="56">SUM(AN58:AN61)</f>
        <v>0</v>
      </c>
      <c r="AO57" s="592">
        <f t="shared" ref="AO57" si="57">SUM(AO58:AO61)</f>
        <v>0</v>
      </c>
      <c r="AP57" s="592">
        <f t="shared" ref="AP57" si="58">SUM(AP58:AP61)</f>
        <v>0</v>
      </c>
      <c r="AQ57" s="592">
        <f t="shared" ref="AQ57" si="59">SUM(AQ58:AQ61)</f>
        <v>0</v>
      </c>
      <c r="AR57" s="592">
        <f t="shared" ref="AR57" si="60">SUM(AR58:AR61)</f>
        <v>0</v>
      </c>
      <c r="AS57" s="592">
        <f t="shared" ref="AS57" si="61">SUM(AS58:AS61)</f>
        <v>0</v>
      </c>
      <c r="AT57" s="244">
        <f t="shared" si="5"/>
        <v>0</v>
      </c>
      <c r="AU57" s="396">
        <f>SUM(AU58:AU61)</f>
        <v>0</v>
      </c>
      <c r="AV57" s="396">
        <f t="shared" ref="AV57:BM57" si="62">SUM(AV58:AV61)</f>
        <v>0</v>
      </c>
      <c r="AW57" s="396">
        <f t="shared" si="62"/>
        <v>0</v>
      </c>
      <c r="AX57" s="396">
        <f t="shared" si="62"/>
        <v>0</v>
      </c>
      <c r="AY57" s="396">
        <f t="shared" si="62"/>
        <v>0</v>
      </c>
      <c r="AZ57" s="396">
        <f t="shared" si="62"/>
        <v>0</v>
      </c>
      <c r="BA57" s="396">
        <f t="shared" si="62"/>
        <v>0</v>
      </c>
      <c r="BB57" s="396">
        <f t="shared" si="62"/>
        <v>0</v>
      </c>
      <c r="BC57" s="396">
        <f t="shared" si="62"/>
        <v>0</v>
      </c>
      <c r="BD57" s="396">
        <f t="shared" si="62"/>
        <v>0</v>
      </c>
      <c r="BE57" s="396">
        <f t="shared" si="62"/>
        <v>0</v>
      </c>
      <c r="BF57" s="396">
        <f t="shared" si="62"/>
        <v>0</v>
      </c>
      <c r="BG57" s="396">
        <f t="shared" si="62"/>
        <v>0</v>
      </c>
      <c r="BH57" s="396">
        <f t="shared" si="62"/>
        <v>0</v>
      </c>
      <c r="BI57" s="396">
        <f t="shared" si="62"/>
        <v>0</v>
      </c>
      <c r="BJ57" s="396">
        <f t="shared" si="62"/>
        <v>0</v>
      </c>
      <c r="BK57" s="396">
        <f t="shared" si="62"/>
        <v>0</v>
      </c>
      <c r="BL57" s="396">
        <f t="shared" si="62"/>
        <v>0</v>
      </c>
      <c r="BM57" s="396">
        <f t="shared" si="62"/>
        <v>0</v>
      </c>
      <c r="BN57" s="396">
        <f t="shared" ref="BN57" si="63">SUM(BN58:BN61)</f>
        <v>0</v>
      </c>
      <c r="BO57" s="396">
        <f t="shared" ref="BO57" si="64">SUM(BO58:BO61)</f>
        <v>0</v>
      </c>
      <c r="BP57" s="396">
        <f t="shared" ref="BP57" si="65">SUM(BP58:BP61)</f>
        <v>0</v>
      </c>
      <c r="BQ57" s="396">
        <f t="shared" ref="BQ57" si="66">SUM(BQ58:BQ61)</f>
        <v>0</v>
      </c>
      <c r="BR57" s="396">
        <f t="shared" ref="BR57" si="67">SUM(BR58:BR61)</f>
        <v>0</v>
      </c>
      <c r="BS57" s="396">
        <f t="shared" ref="BS57" si="68">SUM(BS58:BS61)</f>
        <v>0</v>
      </c>
      <c r="BT57" s="396">
        <f t="shared" ref="BT57" si="69">SUM(BT58:BT61)</f>
        <v>0</v>
      </c>
      <c r="BU57" s="396">
        <f t="shared" ref="BU57" si="70">SUM(BU58:BU61)</f>
        <v>0</v>
      </c>
      <c r="BV57" s="396">
        <f t="shared" ref="BV57" si="71">SUM(BV58:BV61)</f>
        <v>0</v>
      </c>
      <c r="BW57" s="396">
        <f t="shared" ref="BW57" si="72">SUM(BW58:BW61)</f>
        <v>0</v>
      </c>
      <c r="BX57" s="396">
        <f t="shared" ref="BX57" si="73">SUM(BX58:BX61)</f>
        <v>0</v>
      </c>
      <c r="BY57" s="244">
        <f t="shared" si="2"/>
        <v>0</v>
      </c>
    </row>
    <row r="58" spans="2:82" ht="36.75" customHeight="1" x14ac:dyDescent="0.25">
      <c r="B58" s="38"/>
      <c r="C58" s="39"/>
      <c r="D58" s="29"/>
      <c r="E58" s="29"/>
      <c r="F58" s="281" t="s">
        <v>267</v>
      </c>
      <c r="G58" s="138">
        <f t="shared" si="1"/>
        <v>0</v>
      </c>
      <c r="H58" s="263"/>
      <c r="I58" s="264"/>
      <c r="J58" s="264"/>
      <c r="K58" s="264"/>
      <c r="L58" s="264"/>
      <c r="M58" s="264"/>
      <c r="N58" s="264"/>
      <c r="O58" s="264"/>
      <c r="P58" s="264"/>
      <c r="Q58" s="265"/>
      <c r="R58" s="242">
        <f>SUM(H58:Q58)</f>
        <v>0</v>
      </c>
      <c r="S58" s="266"/>
      <c r="T58" s="263"/>
      <c r="U58" s="263"/>
      <c r="V58" s="263"/>
      <c r="W58" s="263"/>
      <c r="X58" s="263"/>
      <c r="Y58" s="263"/>
      <c r="Z58" s="263"/>
      <c r="AA58" s="263"/>
      <c r="AB58" s="263"/>
      <c r="AC58" s="263"/>
      <c r="AD58" s="263"/>
      <c r="AE58" s="263"/>
      <c r="AF58" s="267"/>
      <c r="AG58" s="267"/>
      <c r="AH58" s="267"/>
      <c r="AI58" s="267"/>
      <c r="AJ58" s="267"/>
      <c r="AK58" s="578">
        <f>SUM(S58:AJ58)</f>
        <v>0</v>
      </c>
      <c r="AL58" s="587"/>
      <c r="AM58" s="263"/>
      <c r="AN58" s="263"/>
      <c r="AO58" s="263"/>
      <c r="AP58" s="263"/>
      <c r="AQ58" s="263"/>
      <c r="AR58" s="263"/>
      <c r="AS58" s="588"/>
      <c r="AT58" s="581">
        <f>SUM(AL58:AQ58)</f>
        <v>0</v>
      </c>
      <c r="AU58" s="266"/>
      <c r="AV58" s="263"/>
      <c r="AW58" s="263"/>
      <c r="AX58" s="263"/>
      <c r="AY58" s="263"/>
      <c r="AZ58" s="263"/>
      <c r="BA58" s="263"/>
      <c r="BB58" s="263"/>
      <c r="BC58" s="263"/>
      <c r="BD58" s="263"/>
      <c r="BE58" s="263"/>
      <c r="BF58" s="263"/>
      <c r="BG58" s="263"/>
      <c r="BH58" s="263"/>
      <c r="BI58" s="263"/>
      <c r="BJ58" s="263"/>
      <c r="BK58" s="263"/>
      <c r="BL58" s="263"/>
      <c r="BM58" s="263"/>
      <c r="BN58" s="267"/>
      <c r="BO58" s="267"/>
      <c r="BP58" s="267"/>
      <c r="BQ58" s="267"/>
      <c r="BR58" s="267"/>
      <c r="BS58" s="267"/>
      <c r="BT58" s="267"/>
      <c r="BU58" s="267"/>
      <c r="BV58" s="267"/>
      <c r="BW58" s="267"/>
      <c r="BX58" s="267"/>
      <c r="BY58" s="242">
        <f t="shared" si="2"/>
        <v>0</v>
      </c>
    </row>
    <row r="59" spans="2:82" ht="36.75" customHeight="1" x14ac:dyDescent="0.25">
      <c r="B59" s="38"/>
      <c r="C59" s="39"/>
      <c r="D59" s="29"/>
      <c r="E59" s="29"/>
      <c r="F59" s="282" t="s">
        <v>268</v>
      </c>
      <c r="G59" s="30">
        <f t="shared" si="1"/>
        <v>0</v>
      </c>
      <c r="H59" s="31"/>
      <c r="I59" s="32"/>
      <c r="J59" s="32"/>
      <c r="K59" s="32"/>
      <c r="L59" s="32"/>
      <c r="M59" s="32"/>
      <c r="N59" s="32"/>
      <c r="O59" s="32"/>
      <c r="P59" s="32"/>
      <c r="Q59" s="245"/>
      <c r="R59" s="243">
        <f t="shared" ref="R59:R61" si="74">SUM(H59:Q59)</f>
        <v>0</v>
      </c>
      <c r="S59" s="246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261"/>
      <c r="AG59" s="261"/>
      <c r="AH59" s="261"/>
      <c r="AI59" s="261"/>
      <c r="AJ59" s="261"/>
      <c r="AK59" s="579">
        <f t="shared" ref="AK59:AK61" si="75">SUM(S59:AJ59)</f>
        <v>0</v>
      </c>
      <c r="AL59" s="589"/>
      <c r="AM59" s="31"/>
      <c r="AN59" s="31"/>
      <c r="AO59" s="31"/>
      <c r="AP59" s="31"/>
      <c r="AQ59" s="31"/>
      <c r="AR59" s="31"/>
      <c r="AS59" s="89"/>
      <c r="AT59" s="582">
        <f>SUM(AL59:AQ59)</f>
        <v>0</v>
      </c>
      <c r="AU59" s="246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261"/>
      <c r="BO59" s="261"/>
      <c r="BP59" s="261"/>
      <c r="BQ59" s="261"/>
      <c r="BR59" s="261"/>
      <c r="BS59" s="261"/>
      <c r="BT59" s="261"/>
      <c r="BU59" s="261"/>
      <c r="BV59" s="261"/>
      <c r="BW59" s="261"/>
      <c r="BX59" s="261"/>
      <c r="BY59" s="243">
        <f t="shared" si="2"/>
        <v>0</v>
      </c>
    </row>
    <row r="60" spans="2:82" ht="36.75" customHeight="1" x14ac:dyDescent="0.25">
      <c r="B60" s="38"/>
      <c r="C60" s="39"/>
      <c r="D60" s="29"/>
      <c r="E60" s="29"/>
      <c r="F60" s="282" t="s">
        <v>269</v>
      </c>
      <c r="G60" s="30">
        <f t="shared" si="1"/>
        <v>0</v>
      </c>
      <c r="H60" s="31"/>
      <c r="I60" s="32"/>
      <c r="J60" s="32"/>
      <c r="K60" s="32"/>
      <c r="L60" s="32"/>
      <c r="M60" s="32"/>
      <c r="N60" s="32"/>
      <c r="O60" s="32"/>
      <c r="P60" s="32"/>
      <c r="Q60" s="245"/>
      <c r="R60" s="243">
        <f t="shared" si="74"/>
        <v>0</v>
      </c>
      <c r="S60" s="246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261"/>
      <c r="AG60" s="261"/>
      <c r="AH60" s="261"/>
      <c r="AI60" s="261"/>
      <c r="AJ60" s="261"/>
      <c r="AK60" s="579">
        <f t="shared" si="75"/>
        <v>0</v>
      </c>
      <c r="AL60" s="589"/>
      <c r="AM60" s="31"/>
      <c r="AN60" s="31"/>
      <c r="AO60" s="31"/>
      <c r="AP60" s="31"/>
      <c r="AQ60" s="31"/>
      <c r="AR60" s="31"/>
      <c r="AS60" s="89"/>
      <c r="AT60" s="582">
        <f t="shared" ref="AT60:AT61" si="76">SUM(AL60:AQ60)</f>
        <v>0</v>
      </c>
      <c r="AU60" s="246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261"/>
      <c r="BO60" s="261"/>
      <c r="BP60" s="261"/>
      <c r="BQ60" s="261"/>
      <c r="BR60" s="261"/>
      <c r="BS60" s="261"/>
      <c r="BT60" s="261"/>
      <c r="BU60" s="261"/>
      <c r="BV60" s="261"/>
      <c r="BW60" s="261"/>
      <c r="BX60" s="261"/>
      <c r="BY60" s="243">
        <f t="shared" si="2"/>
        <v>0</v>
      </c>
    </row>
    <row r="61" spans="2:82" ht="36.75" customHeight="1" thickBot="1" x14ac:dyDescent="0.3">
      <c r="B61" s="38"/>
      <c r="C61" s="39"/>
      <c r="D61" s="29"/>
      <c r="E61" s="29"/>
      <c r="F61" s="283" t="s">
        <v>271</v>
      </c>
      <c r="G61" s="136">
        <f t="shared" si="1"/>
        <v>0</v>
      </c>
      <c r="H61" s="251"/>
      <c r="I61" s="252"/>
      <c r="J61" s="252"/>
      <c r="K61" s="252"/>
      <c r="L61" s="252"/>
      <c r="M61" s="252"/>
      <c r="N61" s="252"/>
      <c r="O61" s="252"/>
      <c r="P61" s="252"/>
      <c r="Q61" s="253"/>
      <c r="R61" s="244">
        <f t="shared" si="74"/>
        <v>0</v>
      </c>
      <c r="S61" s="254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62"/>
      <c r="AG61" s="262"/>
      <c r="AH61" s="262"/>
      <c r="AI61" s="262"/>
      <c r="AJ61" s="262"/>
      <c r="AK61" s="580">
        <f t="shared" si="75"/>
        <v>0</v>
      </c>
      <c r="AL61" s="590"/>
      <c r="AM61" s="251"/>
      <c r="AN61" s="251"/>
      <c r="AO61" s="251"/>
      <c r="AP61" s="251"/>
      <c r="AQ61" s="251"/>
      <c r="AR61" s="251"/>
      <c r="AS61" s="591"/>
      <c r="AT61" s="583">
        <f t="shared" si="76"/>
        <v>0</v>
      </c>
      <c r="AU61" s="254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62"/>
      <c r="BO61" s="262"/>
      <c r="BP61" s="262"/>
      <c r="BQ61" s="262"/>
      <c r="BR61" s="262"/>
      <c r="BS61" s="262"/>
      <c r="BT61" s="262"/>
      <c r="BU61" s="262"/>
      <c r="BV61" s="262"/>
      <c r="BW61" s="262"/>
      <c r="BX61" s="262"/>
      <c r="BY61" s="244">
        <f t="shared" si="2"/>
        <v>0</v>
      </c>
    </row>
    <row r="62" spans="2:82" ht="60" customHeight="1" x14ac:dyDescent="0.25">
      <c r="B62" s="40"/>
      <c r="F62" s="137" t="s">
        <v>272</v>
      </c>
      <c r="G62" s="138">
        <f t="shared" si="1"/>
        <v>0</v>
      </c>
      <c r="H62" s="139">
        <f>SUM(H63:H66)</f>
        <v>0</v>
      </c>
      <c r="I62" s="139">
        <f t="shared" ref="I62:S62" si="77">SUM(I63:I66)</f>
        <v>0</v>
      </c>
      <c r="J62" s="139">
        <f t="shared" si="77"/>
        <v>0</v>
      </c>
      <c r="K62" s="139">
        <f t="shared" si="77"/>
        <v>0</v>
      </c>
      <c r="L62" s="139">
        <f t="shared" si="77"/>
        <v>0</v>
      </c>
      <c r="M62" s="139">
        <f t="shared" ref="M62:N62" si="78">SUM(M63:M66)</f>
        <v>0</v>
      </c>
      <c r="N62" s="139">
        <f t="shared" si="78"/>
        <v>0</v>
      </c>
      <c r="O62" s="139">
        <f t="shared" si="77"/>
        <v>0</v>
      </c>
      <c r="P62" s="139">
        <f t="shared" si="77"/>
        <v>0</v>
      </c>
      <c r="Q62" s="421">
        <f t="shared" si="77"/>
        <v>0</v>
      </c>
      <c r="R62" s="242">
        <f>SUM(H62:Q62)</f>
        <v>0</v>
      </c>
      <c r="S62" s="422">
        <f t="shared" si="77"/>
        <v>0</v>
      </c>
      <c r="T62" s="139">
        <f t="shared" ref="T62" si="79">SUM(T63:T66)</f>
        <v>0</v>
      </c>
      <c r="U62" s="139">
        <f t="shared" ref="U62" si="80">SUM(U63:U66)</f>
        <v>0</v>
      </c>
      <c r="V62" s="139">
        <f t="shared" ref="V62" si="81">SUM(V63:V66)</f>
        <v>0</v>
      </c>
      <c r="W62" s="139">
        <f t="shared" ref="W62" si="82">SUM(W63:W66)</f>
        <v>0</v>
      </c>
      <c r="X62" s="139">
        <f t="shared" ref="X62" si="83">SUM(X63:X66)</f>
        <v>0</v>
      </c>
      <c r="Y62" s="139">
        <f t="shared" ref="Y62" si="84">SUM(Y63:Y66)</f>
        <v>0</v>
      </c>
      <c r="Z62" s="139">
        <f t="shared" ref="Z62" si="85">SUM(Z63:Z66)</f>
        <v>0</v>
      </c>
      <c r="AA62" s="139">
        <f t="shared" ref="AA62" si="86">SUM(AA63:AA66)</f>
        <v>0</v>
      </c>
      <c r="AB62" s="139">
        <f t="shared" ref="AB62" si="87">SUM(AB63:AB66)</f>
        <v>0</v>
      </c>
      <c r="AC62" s="139">
        <f t="shared" ref="AC62" si="88">SUM(AC63:AC66)</f>
        <v>0</v>
      </c>
      <c r="AD62" s="139">
        <f t="shared" ref="AD62" si="89">SUM(AD63:AD66)</f>
        <v>0</v>
      </c>
      <c r="AE62" s="139">
        <f t="shared" ref="AE62:AH62" si="90">SUM(AE63:AE66)</f>
        <v>0</v>
      </c>
      <c r="AF62" s="139">
        <f t="shared" si="90"/>
        <v>0</v>
      </c>
      <c r="AG62" s="139">
        <f t="shared" si="90"/>
        <v>0</v>
      </c>
      <c r="AH62" s="139">
        <f t="shared" si="90"/>
        <v>0</v>
      </c>
      <c r="AI62" s="139">
        <f>SUM(AI63:AI66)</f>
        <v>0</v>
      </c>
      <c r="AJ62" s="240">
        <f>SUM(AJ63:AJ66)</f>
        <v>0</v>
      </c>
      <c r="AK62" s="258">
        <f>SUM(S62:AJ62)</f>
        <v>0</v>
      </c>
      <c r="AL62" s="584">
        <f t="shared" ref="AL62" si="91">SUM(AL63:AL66)</f>
        <v>0</v>
      </c>
      <c r="AM62" s="585">
        <f t="shared" ref="AM62" si="92">SUM(AM63:AM66)</f>
        <v>0</v>
      </c>
      <c r="AN62" s="585">
        <f t="shared" ref="AN62" si="93">SUM(AN63:AN66)</f>
        <v>0</v>
      </c>
      <c r="AO62" s="585">
        <f t="shared" ref="AO62" si="94">SUM(AO63:AO66)</f>
        <v>0</v>
      </c>
      <c r="AP62" s="585">
        <f t="shared" ref="AP62" si="95">SUM(AP63:AP66)</f>
        <v>0</v>
      </c>
      <c r="AQ62" s="586">
        <f t="shared" ref="AQ62:AU62" si="96">SUM(AQ63:AQ66)</f>
        <v>0</v>
      </c>
      <c r="AR62" s="586">
        <f t="shared" ref="AR62:AS62" si="97">SUM(AR63:AR66)</f>
        <v>0</v>
      </c>
      <c r="AS62" s="586">
        <f t="shared" si="97"/>
        <v>0</v>
      </c>
      <c r="AT62" s="268">
        <f>SUM(AL62:AQ62)</f>
        <v>0</v>
      </c>
      <c r="AU62" s="241">
        <f t="shared" si="96"/>
        <v>0</v>
      </c>
      <c r="AV62" s="139">
        <f t="shared" ref="AV62" si="98">SUM(AV63:AV66)</f>
        <v>0</v>
      </c>
      <c r="AW62" s="139">
        <f t="shared" ref="AW62" si="99">SUM(AW63:AW66)</f>
        <v>0</v>
      </c>
      <c r="AX62" s="139">
        <f t="shared" ref="AX62" si="100">SUM(AX63:AX66)</f>
        <v>0</v>
      </c>
      <c r="AY62" s="139">
        <f t="shared" ref="AY62" si="101">SUM(AY63:AY66)</f>
        <v>0</v>
      </c>
      <c r="AZ62" s="139">
        <f t="shared" ref="AZ62" si="102">SUM(AZ63:AZ66)</f>
        <v>0</v>
      </c>
      <c r="BA62" s="139">
        <f t="shared" ref="BA62" si="103">SUM(BA63:BA66)</f>
        <v>0</v>
      </c>
      <c r="BB62" s="139">
        <f t="shared" ref="BB62" si="104">SUM(BB63:BB66)</f>
        <v>0</v>
      </c>
      <c r="BC62" s="139">
        <f t="shared" ref="BC62" si="105">SUM(BC63:BC66)</f>
        <v>0</v>
      </c>
      <c r="BD62" s="139">
        <f t="shared" ref="BD62" si="106">SUM(BD63:BD66)</f>
        <v>0</v>
      </c>
      <c r="BE62" s="139">
        <f t="shared" ref="BE62" si="107">SUM(BE63:BE66)</f>
        <v>0</v>
      </c>
      <c r="BF62" s="139">
        <f t="shared" ref="BF62" si="108">SUM(BF63:BF66)</f>
        <v>0</v>
      </c>
      <c r="BG62" s="139">
        <f t="shared" ref="BG62" si="109">SUM(BG63:BG66)</f>
        <v>0</v>
      </c>
      <c r="BH62" s="139">
        <f t="shared" ref="BH62" si="110">SUM(BH63:BH66)</f>
        <v>0</v>
      </c>
      <c r="BI62" s="139">
        <f t="shared" ref="BI62" si="111">SUM(BI63:BI66)</f>
        <v>0</v>
      </c>
      <c r="BJ62" s="139">
        <f t="shared" ref="BJ62" si="112">SUM(BJ63:BJ66)</f>
        <v>0</v>
      </c>
      <c r="BK62" s="139">
        <f t="shared" ref="BK62" si="113">SUM(BK63:BK66)</f>
        <v>0</v>
      </c>
      <c r="BL62" s="139">
        <f t="shared" ref="BL62" si="114">SUM(BL63:BL66)</f>
        <v>0</v>
      </c>
      <c r="BM62" s="139">
        <f t="shared" ref="BM62:BW62" si="115">SUM(BM63:BM66)</f>
        <v>0</v>
      </c>
      <c r="BN62" s="139">
        <f t="shared" si="115"/>
        <v>0</v>
      </c>
      <c r="BO62" s="139">
        <f t="shared" si="115"/>
        <v>0</v>
      </c>
      <c r="BP62" s="139">
        <f t="shared" si="115"/>
        <v>0</v>
      </c>
      <c r="BQ62" s="139">
        <f t="shared" si="115"/>
        <v>0</v>
      </c>
      <c r="BR62" s="139">
        <f t="shared" si="115"/>
        <v>0</v>
      </c>
      <c r="BS62" s="139">
        <f t="shared" si="115"/>
        <v>0</v>
      </c>
      <c r="BT62" s="139">
        <f t="shared" si="115"/>
        <v>0</v>
      </c>
      <c r="BU62" s="139">
        <f t="shared" si="115"/>
        <v>0</v>
      </c>
      <c r="BV62" s="139">
        <f t="shared" si="115"/>
        <v>0</v>
      </c>
      <c r="BW62" s="139">
        <f t="shared" si="115"/>
        <v>0</v>
      </c>
      <c r="BX62" s="139">
        <f>SUM(BX63:BX66)</f>
        <v>0</v>
      </c>
      <c r="BY62" s="258">
        <f t="shared" si="2"/>
        <v>0</v>
      </c>
    </row>
    <row r="63" spans="2:82" s="43" customFormat="1" ht="38.25" customHeight="1" x14ac:dyDescent="0.25">
      <c r="B63" s="42"/>
      <c r="E63" s="44"/>
      <c r="F63" s="279" t="s">
        <v>267</v>
      </c>
      <c r="G63" s="30">
        <f t="shared" si="1"/>
        <v>0</v>
      </c>
      <c r="H63" s="41">
        <f>H53+H58</f>
        <v>0</v>
      </c>
      <c r="I63" s="41">
        <f>I53+I58</f>
        <v>0</v>
      </c>
      <c r="J63" s="41">
        <f t="shared" ref="J63:P63" si="116">J53+J58</f>
        <v>0</v>
      </c>
      <c r="K63" s="41">
        <f t="shared" si="116"/>
        <v>0</v>
      </c>
      <c r="L63" s="41">
        <f t="shared" si="116"/>
        <v>0</v>
      </c>
      <c r="M63" s="41">
        <f t="shared" ref="M63:N63" si="117">M53+M58</f>
        <v>0</v>
      </c>
      <c r="N63" s="41">
        <f t="shared" si="117"/>
        <v>0</v>
      </c>
      <c r="O63" s="41">
        <f t="shared" si="116"/>
        <v>0</v>
      </c>
      <c r="P63" s="41">
        <f t="shared" si="116"/>
        <v>0</v>
      </c>
      <c r="Q63" s="59">
        <f>Q53+Q58</f>
        <v>0</v>
      </c>
      <c r="R63" s="243">
        <f>SUM(H63:Q63)</f>
        <v>0</v>
      </c>
      <c r="S63" s="423">
        <f>S53+S58</f>
        <v>0</v>
      </c>
      <c r="T63" s="41">
        <f t="shared" ref="T63:AJ63" si="118">T53+T58</f>
        <v>0</v>
      </c>
      <c r="U63" s="41">
        <f t="shared" si="118"/>
        <v>0</v>
      </c>
      <c r="V63" s="41">
        <f t="shared" si="118"/>
        <v>0</v>
      </c>
      <c r="W63" s="41">
        <f t="shared" si="118"/>
        <v>0</v>
      </c>
      <c r="X63" s="41">
        <f t="shared" si="118"/>
        <v>0</v>
      </c>
      <c r="Y63" s="41">
        <f t="shared" si="118"/>
        <v>0</v>
      </c>
      <c r="Z63" s="41">
        <f t="shared" si="118"/>
        <v>0</v>
      </c>
      <c r="AA63" s="41">
        <f t="shared" si="118"/>
        <v>0</v>
      </c>
      <c r="AB63" s="41">
        <f t="shared" si="118"/>
        <v>0</v>
      </c>
      <c r="AC63" s="41">
        <f t="shared" si="118"/>
        <v>0</v>
      </c>
      <c r="AD63" s="41">
        <f t="shared" si="118"/>
        <v>0</v>
      </c>
      <c r="AE63" s="41">
        <f t="shared" si="118"/>
        <v>0</v>
      </c>
      <c r="AF63" s="41">
        <f t="shared" ref="AF63:AI63" si="119">AF53+AF58</f>
        <v>0</v>
      </c>
      <c r="AG63" s="41">
        <f t="shared" si="119"/>
        <v>0</v>
      </c>
      <c r="AH63" s="41">
        <f t="shared" si="119"/>
        <v>0</v>
      </c>
      <c r="AI63" s="41">
        <f t="shared" si="119"/>
        <v>0</v>
      </c>
      <c r="AJ63" s="41">
        <f t="shared" si="118"/>
        <v>0</v>
      </c>
      <c r="AK63" s="259">
        <f t="shared" ref="AK63:AK66" si="120">SUM(S63:AJ63)</f>
        <v>0</v>
      </c>
      <c r="AL63" s="41">
        <f>AL53+AL58</f>
        <v>0</v>
      </c>
      <c r="AM63" s="41">
        <f t="shared" ref="AM63:AU63" si="121">AM53+AM58</f>
        <v>0</v>
      </c>
      <c r="AN63" s="41">
        <f t="shared" si="121"/>
        <v>0</v>
      </c>
      <c r="AO63" s="41">
        <f t="shared" si="121"/>
        <v>0</v>
      </c>
      <c r="AP63" s="41">
        <f t="shared" si="121"/>
        <v>0</v>
      </c>
      <c r="AQ63" s="41">
        <f t="shared" si="121"/>
        <v>0</v>
      </c>
      <c r="AR63" s="41">
        <f t="shared" ref="AR63:AS63" si="122">AR53+AR58</f>
        <v>0</v>
      </c>
      <c r="AS63" s="41">
        <f t="shared" si="122"/>
        <v>0</v>
      </c>
      <c r="AT63" s="269">
        <f t="shared" ref="AT63:AT66" si="123">SUM(AL63:AQ63)</f>
        <v>0</v>
      </c>
      <c r="AU63" s="41">
        <f t="shared" si="121"/>
        <v>0</v>
      </c>
      <c r="AV63" s="41">
        <f t="shared" ref="AV63:BM63" si="124">AV53+AV58</f>
        <v>0</v>
      </c>
      <c r="AW63" s="41">
        <f t="shared" si="124"/>
        <v>0</v>
      </c>
      <c r="AX63" s="41">
        <f t="shared" si="124"/>
        <v>0</v>
      </c>
      <c r="AY63" s="41">
        <f t="shared" si="124"/>
        <v>0</v>
      </c>
      <c r="AZ63" s="41">
        <f t="shared" si="124"/>
        <v>0</v>
      </c>
      <c r="BA63" s="41">
        <f t="shared" si="124"/>
        <v>0</v>
      </c>
      <c r="BB63" s="41">
        <f t="shared" si="124"/>
        <v>0</v>
      </c>
      <c r="BC63" s="41">
        <f t="shared" si="124"/>
        <v>0</v>
      </c>
      <c r="BD63" s="41">
        <f t="shared" si="124"/>
        <v>0</v>
      </c>
      <c r="BE63" s="41">
        <f t="shared" si="124"/>
        <v>0</v>
      </c>
      <c r="BF63" s="41">
        <f t="shared" si="124"/>
        <v>0</v>
      </c>
      <c r="BG63" s="41">
        <f t="shared" si="124"/>
        <v>0</v>
      </c>
      <c r="BH63" s="41">
        <f t="shared" si="124"/>
        <v>0</v>
      </c>
      <c r="BI63" s="41">
        <f t="shared" si="124"/>
        <v>0</v>
      </c>
      <c r="BJ63" s="41">
        <f t="shared" si="124"/>
        <v>0</v>
      </c>
      <c r="BK63" s="41">
        <f t="shared" si="124"/>
        <v>0</v>
      </c>
      <c r="BL63" s="41">
        <f t="shared" si="124"/>
        <v>0</v>
      </c>
      <c r="BM63" s="41">
        <f t="shared" si="124"/>
        <v>0</v>
      </c>
      <c r="BN63" s="41">
        <f t="shared" ref="BN63:BX63" si="125">BN53+BN58</f>
        <v>0</v>
      </c>
      <c r="BO63" s="41">
        <f t="shared" si="125"/>
        <v>0</v>
      </c>
      <c r="BP63" s="41">
        <f t="shared" si="125"/>
        <v>0</v>
      </c>
      <c r="BQ63" s="41">
        <f t="shared" si="125"/>
        <v>0</v>
      </c>
      <c r="BR63" s="41">
        <f t="shared" si="125"/>
        <v>0</v>
      </c>
      <c r="BS63" s="41">
        <f t="shared" si="125"/>
        <v>0</v>
      </c>
      <c r="BT63" s="41">
        <f t="shared" si="125"/>
        <v>0</v>
      </c>
      <c r="BU63" s="41">
        <f t="shared" si="125"/>
        <v>0</v>
      </c>
      <c r="BV63" s="41">
        <f>BV53+BV58</f>
        <v>0</v>
      </c>
      <c r="BW63" s="41">
        <f t="shared" si="125"/>
        <v>0</v>
      </c>
      <c r="BX63" s="41">
        <f t="shared" si="125"/>
        <v>0</v>
      </c>
      <c r="BY63" s="259">
        <f t="shared" si="2"/>
        <v>0</v>
      </c>
      <c r="BZ63" s="12"/>
      <c r="CA63" s="12"/>
      <c r="CB63" s="12"/>
      <c r="CC63" s="12"/>
      <c r="CD63" s="12"/>
    </row>
    <row r="64" spans="2:82" s="43" customFormat="1" ht="38.25" customHeight="1" x14ac:dyDescent="0.25">
      <c r="B64" s="42"/>
      <c r="E64" s="44"/>
      <c r="F64" s="279" t="s">
        <v>268</v>
      </c>
      <c r="G64" s="30">
        <f t="shared" si="1"/>
        <v>0</v>
      </c>
      <c r="H64" s="41">
        <f t="shared" ref="H64:Q66" si="126">H54+H59</f>
        <v>0</v>
      </c>
      <c r="I64" s="41">
        <f t="shared" si="126"/>
        <v>0</v>
      </c>
      <c r="J64" s="41">
        <f t="shared" si="126"/>
        <v>0</v>
      </c>
      <c r="K64" s="41">
        <f t="shared" si="126"/>
        <v>0</v>
      </c>
      <c r="L64" s="41">
        <f t="shared" si="126"/>
        <v>0</v>
      </c>
      <c r="M64" s="41">
        <f t="shared" ref="M64:N64" si="127">M54+M59</f>
        <v>0</v>
      </c>
      <c r="N64" s="41">
        <f t="shared" si="127"/>
        <v>0</v>
      </c>
      <c r="O64" s="41">
        <f t="shared" si="126"/>
        <v>0</v>
      </c>
      <c r="P64" s="41">
        <f t="shared" si="126"/>
        <v>0</v>
      </c>
      <c r="Q64" s="59">
        <f t="shared" si="126"/>
        <v>0</v>
      </c>
      <c r="R64" s="243">
        <f t="shared" ref="R64:R66" si="128">SUM(H64:Q64)</f>
        <v>0</v>
      </c>
      <c r="S64" s="423">
        <f t="shared" ref="S64:AJ66" si="129">S54+S59</f>
        <v>0</v>
      </c>
      <c r="T64" s="41">
        <f t="shared" si="129"/>
        <v>0</v>
      </c>
      <c r="U64" s="41">
        <f t="shared" si="129"/>
        <v>0</v>
      </c>
      <c r="V64" s="41">
        <f t="shared" si="129"/>
        <v>0</v>
      </c>
      <c r="W64" s="41">
        <f t="shared" si="129"/>
        <v>0</v>
      </c>
      <c r="X64" s="41">
        <f t="shared" si="129"/>
        <v>0</v>
      </c>
      <c r="Y64" s="41">
        <f t="shared" si="129"/>
        <v>0</v>
      </c>
      <c r="Z64" s="41">
        <f t="shared" si="129"/>
        <v>0</v>
      </c>
      <c r="AA64" s="41">
        <f t="shared" si="129"/>
        <v>0</v>
      </c>
      <c r="AB64" s="41">
        <f t="shared" si="129"/>
        <v>0</v>
      </c>
      <c r="AC64" s="41">
        <f t="shared" si="129"/>
        <v>0</v>
      </c>
      <c r="AD64" s="41">
        <f t="shared" si="129"/>
        <v>0</v>
      </c>
      <c r="AE64" s="41">
        <f t="shared" si="129"/>
        <v>0</v>
      </c>
      <c r="AF64" s="41">
        <f t="shared" ref="AF64:AI64" si="130">AF54+AF59</f>
        <v>0</v>
      </c>
      <c r="AG64" s="41">
        <f t="shared" si="130"/>
        <v>0</v>
      </c>
      <c r="AH64" s="41">
        <f t="shared" si="130"/>
        <v>0</v>
      </c>
      <c r="AI64" s="41">
        <f t="shared" si="130"/>
        <v>0</v>
      </c>
      <c r="AJ64" s="41">
        <f t="shared" si="129"/>
        <v>0</v>
      </c>
      <c r="AK64" s="259">
        <f t="shared" si="120"/>
        <v>0</v>
      </c>
      <c r="AL64" s="41">
        <f t="shared" ref="AL64:AQ64" si="131">AL54+AL59</f>
        <v>0</v>
      </c>
      <c r="AM64" s="41">
        <f t="shared" si="131"/>
        <v>0</v>
      </c>
      <c r="AN64" s="41">
        <f t="shared" si="131"/>
        <v>0</v>
      </c>
      <c r="AO64" s="41">
        <f t="shared" si="131"/>
        <v>0</v>
      </c>
      <c r="AP64" s="41">
        <f t="shared" si="131"/>
        <v>0</v>
      </c>
      <c r="AQ64" s="41">
        <f t="shared" si="131"/>
        <v>0</v>
      </c>
      <c r="AR64" s="41">
        <f t="shared" ref="AR64:AS64" si="132">AR54+AR59</f>
        <v>0</v>
      </c>
      <c r="AS64" s="41">
        <f t="shared" si="132"/>
        <v>0</v>
      </c>
      <c r="AT64" s="269">
        <f t="shared" si="123"/>
        <v>0</v>
      </c>
      <c r="AU64" s="41">
        <f t="shared" ref="AU64:BM64" si="133">AU54+AU59</f>
        <v>0</v>
      </c>
      <c r="AV64" s="41">
        <f t="shared" si="133"/>
        <v>0</v>
      </c>
      <c r="AW64" s="41">
        <f t="shared" si="133"/>
        <v>0</v>
      </c>
      <c r="AX64" s="41">
        <f t="shared" si="133"/>
        <v>0</v>
      </c>
      <c r="AY64" s="41">
        <f t="shared" si="133"/>
        <v>0</v>
      </c>
      <c r="AZ64" s="41">
        <f t="shared" si="133"/>
        <v>0</v>
      </c>
      <c r="BA64" s="41">
        <f t="shared" si="133"/>
        <v>0</v>
      </c>
      <c r="BB64" s="41">
        <f t="shared" si="133"/>
        <v>0</v>
      </c>
      <c r="BC64" s="41">
        <f t="shared" si="133"/>
        <v>0</v>
      </c>
      <c r="BD64" s="41">
        <f t="shared" si="133"/>
        <v>0</v>
      </c>
      <c r="BE64" s="41">
        <f t="shared" si="133"/>
        <v>0</v>
      </c>
      <c r="BF64" s="41">
        <f t="shared" si="133"/>
        <v>0</v>
      </c>
      <c r="BG64" s="41">
        <f t="shared" si="133"/>
        <v>0</v>
      </c>
      <c r="BH64" s="41">
        <f t="shared" si="133"/>
        <v>0</v>
      </c>
      <c r="BI64" s="41">
        <f t="shared" si="133"/>
        <v>0</v>
      </c>
      <c r="BJ64" s="41">
        <f t="shared" si="133"/>
        <v>0</v>
      </c>
      <c r="BK64" s="41">
        <f t="shared" si="133"/>
        <v>0</v>
      </c>
      <c r="BL64" s="41">
        <f t="shared" si="133"/>
        <v>0</v>
      </c>
      <c r="BM64" s="41">
        <f t="shared" si="133"/>
        <v>0</v>
      </c>
      <c r="BN64" s="41">
        <f t="shared" ref="BN64:BX64" si="134">BN54+BN59</f>
        <v>0</v>
      </c>
      <c r="BO64" s="41">
        <f t="shared" si="134"/>
        <v>0</v>
      </c>
      <c r="BP64" s="41">
        <f t="shared" si="134"/>
        <v>0</v>
      </c>
      <c r="BQ64" s="41">
        <f t="shared" si="134"/>
        <v>0</v>
      </c>
      <c r="BR64" s="41">
        <f t="shared" si="134"/>
        <v>0</v>
      </c>
      <c r="BS64" s="41">
        <f t="shared" si="134"/>
        <v>0</v>
      </c>
      <c r="BT64" s="41">
        <f t="shared" si="134"/>
        <v>0</v>
      </c>
      <c r="BU64" s="41">
        <f t="shared" si="134"/>
        <v>0</v>
      </c>
      <c r="BV64" s="41">
        <f t="shared" si="134"/>
        <v>0</v>
      </c>
      <c r="BW64" s="41">
        <f t="shared" si="134"/>
        <v>0</v>
      </c>
      <c r="BX64" s="41">
        <f t="shared" si="134"/>
        <v>0</v>
      </c>
      <c r="BY64" s="259">
        <f t="shared" si="2"/>
        <v>0</v>
      </c>
    </row>
    <row r="65" spans="2:77" s="43" customFormat="1" ht="38.25" customHeight="1" x14ac:dyDescent="0.25">
      <c r="B65" s="42"/>
      <c r="E65" s="44"/>
      <c r="F65" s="279" t="s">
        <v>269</v>
      </c>
      <c r="G65" s="30">
        <f t="shared" si="1"/>
        <v>0</v>
      </c>
      <c r="H65" s="41">
        <f t="shared" si="126"/>
        <v>0</v>
      </c>
      <c r="I65" s="41">
        <f t="shared" si="126"/>
        <v>0</v>
      </c>
      <c r="J65" s="41">
        <f t="shared" si="126"/>
        <v>0</v>
      </c>
      <c r="K65" s="41">
        <f t="shared" si="126"/>
        <v>0</v>
      </c>
      <c r="L65" s="41">
        <f t="shared" si="126"/>
        <v>0</v>
      </c>
      <c r="M65" s="41">
        <f t="shared" ref="M65:N65" si="135">M55+M60</f>
        <v>0</v>
      </c>
      <c r="N65" s="41">
        <f t="shared" si="135"/>
        <v>0</v>
      </c>
      <c r="O65" s="41">
        <f t="shared" si="126"/>
        <v>0</v>
      </c>
      <c r="P65" s="41">
        <f t="shared" si="126"/>
        <v>0</v>
      </c>
      <c r="Q65" s="59">
        <f t="shared" si="126"/>
        <v>0</v>
      </c>
      <c r="R65" s="243">
        <f t="shared" si="128"/>
        <v>0</v>
      </c>
      <c r="S65" s="423">
        <f t="shared" si="129"/>
        <v>0</v>
      </c>
      <c r="T65" s="41">
        <f t="shared" si="129"/>
        <v>0</v>
      </c>
      <c r="U65" s="41">
        <f t="shared" si="129"/>
        <v>0</v>
      </c>
      <c r="V65" s="41">
        <f t="shared" si="129"/>
        <v>0</v>
      </c>
      <c r="W65" s="41">
        <f t="shared" si="129"/>
        <v>0</v>
      </c>
      <c r="X65" s="41">
        <f t="shared" si="129"/>
        <v>0</v>
      </c>
      <c r="Y65" s="41">
        <f t="shared" si="129"/>
        <v>0</v>
      </c>
      <c r="Z65" s="41">
        <f t="shared" si="129"/>
        <v>0</v>
      </c>
      <c r="AA65" s="41">
        <f t="shared" si="129"/>
        <v>0</v>
      </c>
      <c r="AB65" s="41">
        <f t="shared" si="129"/>
        <v>0</v>
      </c>
      <c r="AC65" s="41">
        <f t="shared" si="129"/>
        <v>0</v>
      </c>
      <c r="AD65" s="41">
        <f t="shared" si="129"/>
        <v>0</v>
      </c>
      <c r="AE65" s="41">
        <f t="shared" si="129"/>
        <v>0</v>
      </c>
      <c r="AF65" s="41">
        <f t="shared" ref="AF65:AI65" si="136">AF55+AF60</f>
        <v>0</v>
      </c>
      <c r="AG65" s="41">
        <f t="shared" si="136"/>
        <v>0</v>
      </c>
      <c r="AH65" s="41">
        <f t="shared" si="136"/>
        <v>0</v>
      </c>
      <c r="AI65" s="41">
        <f t="shared" si="136"/>
        <v>0</v>
      </c>
      <c r="AJ65" s="41">
        <f t="shared" si="129"/>
        <v>0</v>
      </c>
      <c r="AK65" s="259">
        <f t="shared" si="120"/>
        <v>0</v>
      </c>
      <c r="AL65" s="41">
        <f t="shared" ref="AL65:AQ65" si="137">AL55+AL60</f>
        <v>0</v>
      </c>
      <c r="AM65" s="41">
        <f t="shared" si="137"/>
        <v>0</v>
      </c>
      <c r="AN65" s="41">
        <f t="shared" si="137"/>
        <v>0</v>
      </c>
      <c r="AO65" s="41">
        <f t="shared" si="137"/>
        <v>0</v>
      </c>
      <c r="AP65" s="41">
        <f t="shared" si="137"/>
        <v>0</v>
      </c>
      <c r="AQ65" s="41">
        <f t="shared" si="137"/>
        <v>0</v>
      </c>
      <c r="AR65" s="41">
        <f t="shared" ref="AR65:AS65" si="138">AR55+AR60</f>
        <v>0</v>
      </c>
      <c r="AS65" s="41">
        <f t="shared" si="138"/>
        <v>0</v>
      </c>
      <c r="AT65" s="269">
        <f t="shared" si="123"/>
        <v>0</v>
      </c>
      <c r="AU65" s="41">
        <f t="shared" ref="AU65:BM65" si="139">AU55+AU60</f>
        <v>0</v>
      </c>
      <c r="AV65" s="41">
        <f t="shared" si="139"/>
        <v>0</v>
      </c>
      <c r="AW65" s="41">
        <f t="shared" si="139"/>
        <v>0</v>
      </c>
      <c r="AX65" s="41">
        <f t="shared" si="139"/>
        <v>0</v>
      </c>
      <c r="AY65" s="41">
        <f t="shared" si="139"/>
        <v>0</v>
      </c>
      <c r="AZ65" s="41">
        <f t="shared" si="139"/>
        <v>0</v>
      </c>
      <c r="BA65" s="41">
        <f t="shared" si="139"/>
        <v>0</v>
      </c>
      <c r="BB65" s="41">
        <f t="shared" si="139"/>
        <v>0</v>
      </c>
      <c r="BC65" s="41">
        <f t="shared" si="139"/>
        <v>0</v>
      </c>
      <c r="BD65" s="41">
        <f t="shared" si="139"/>
        <v>0</v>
      </c>
      <c r="BE65" s="41">
        <f t="shared" si="139"/>
        <v>0</v>
      </c>
      <c r="BF65" s="41">
        <f t="shared" si="139"/>
        <v>0</v>
      </c>
      <c r="BG65" s="41">
        <f t="shared" si="139"/>
        <v>0</v>
      </c>
      <c r="BH65" s="41">
        <f t="shared" si="139"/>
        <v>0</v>
      </c>
      <c r="BI65" s="41">
        <f t="shared" si="139"/>
        <v>0</v>
      </c>
      <c r="BJ65" s="41">
        <f t="shared" si="139"/>
        <v>0</v>
      </c>
      <c r="BK65" s="41">
        <f t="shared" si="139"/>
        <v>0</v>
      </c>
      <c r="BL65" s="41">
        <f t="shared" si="139"/>
        <v>0</v>
      </c>
      <c r="BM65" s="41">
        <f t="shared" si="139"/>
        <v>0</v>
      </c>
      <c r="BN65" s="41">
        <f t="shared" ref="BN65:BX65" si="140">BN55+BN60</f>
        <v>0</v>
      </c>
      <c r="BO65" s="41">
        <f t="shared" si="140"/>
        <v>0</v>
      </c>
      <c r="BP65" s="41">
        <f t="shared" si="140"/>
        <v>0</v>
      </c>
      <c r="BQ65" s="41">
        <f t="shared" si="140"/>
        <v>0</v>
      </c>
      <c r="BR65" s="41">
        <f t="shared" si="140"/>
        <v>0</v>
      </c>
      <c r="BS65" s="41">
        <f t="shared" si="140"/>
        <v>0</v>
      </c>
      <c r="BT65" s="41">
        <f t="shared" si="140"/>
        <v>0</v>
      </c>
      <c r="BU65" s="41">
        <f t="shared" si="140"/>
        <v>0</v>
      </c>
      <c r="BV65" s="41">
        <f t="shared" si="140"/>
        <v>0</v>
      </c>
      <c r="BW65" s="41">
        <f t="shared" si="140"/>
        <v>0</v>
      </c>
      <c r="BX65" s="41">
        <f t="shared" si="140"/>
        <v>0</v>
      </c>
      <c r="BY65" s="259">
        <f t="shared" si="2"/>
        <v>0</v>
      </c>
    </row>
    <row r="66" spans="2:77" s="43" customFormat="1" ht="38.25" customHeight="1" thickBot="1" x14ac:dyDescent="0.3">
      <c r="B66" s="42"/>
      <c r="E66" s="45"/>
      <c r="F66" s="280" t="s">
        <v>270</v>
      </c>
      <c r="G66" s="136">
        <f t="shared" si="1"/>
        <v>0</v>
      </c>
      <c r="H66" s="90">
        <f t="shared" si="126"/>
        <v>0</v>
      </c>
      <c r="I66" s="90">
        <f t="shared" si="126"/>
        <v>0</v>
      </c>
      <c r="J66" s="90">
        <f t="shared" si="126"/>
        <v>0</v>
      </c>
      <c r="K66" s="90">
        <f t="shared" si="126"/>
        <v>0</v>
      </c>
      <c r="L66" s="90">
        <f t="shared" si="126"/>
        <v>0</v>
      </c>
      <c r="M66" s="90">
        <f t="shared" ref="M66:N66" si="141">M56+M61</f>
        <v>0</v>
      </c>
      <c r="N66" s="90">
        <f t="shared" si="141"/>
        <v>0</v>
      </c>
      <c r="O66" s="90">
        <f t="shared" si="126"/>
        <v>0</v>
      </c>
      <c r="P66" s="90">
        <f t="shared" si="126"/>
        <v>0</v>
      </c>
      <c r="Q66" s="61">
        <f t="shared" si="126"/>
        <v>0</v>
      </c>
      <c r="R66" s="244">
        <f t="shared" si="128"/>
        <v>0</v>
      </c>
      <c r="S66" s="424">
        <f t="shared" si="129"/>
        <v>0</v>
      </c>
      <c r="T66" s="90">
        <f t="shared" si="129"/>
        <v>0</v>
      </c>
      <c r="U66" s="90">
        <f t="shared" si="129"/>
        <v>0</v>
      </c>
      <c r="V66" s="90">
        <f t="shared" si="129"/>
        <v>0</v>
      </c>
      <c r="W66" s="90">
        <f t="shared" si="129"/>
        <v>0</v>
      </c>
      <c r="X66" s="90">
        <f t="shared" si="129"/>
        <v>0</v>
      </c>
      <c r="Y66" s="90">
        <f t="shared" si="129"/>
        <v>0</v>
      </c>
      <c r="Z66" s="90">
        <f t="shared" si="129"/>
        <v>0</v>
      </c>
      <c r="AA66" s="90">
        <f t="shared" si="129"/>
        <v>0</v>
      </c>
      <c r="AB66" s="90">
        <f t="shared" si="129"/>
        <v>0</v>
      </c>
      <c r="AC66" s="90">
        <f t="shared" si="129"/>
        <v>0</v>
      </c>
      <c r="AD66" s="90">
        <f t="shared" si="129"/>
        <v>0</v>
      </c>
      <c r="AE66" s="90">
        <f t="shared" si="129"/>
        <v>0</v>
      </c>
      <c r="AF66" s="90">
        <f t="shared" ref="AF66:AI66" si="142">AF56+AF61</f>
        <v>0</v>
      </c>
      <c r="AG66" s="90">
        <f t="shared" si="142"/>
        <v>0</v>
      </c>
      <c r="AH66" s="90">
        <f t="shared" si="142"/>
        <v>0</v>
      </c>
      <c r="AI66" s="90">
        <f t="shared" si="142"/>
        <v>0</v>
      </c>
      <c r="AJ66" s="90">
        <f t="shared" si="129"/>
        <v>0</v>
      </c>
      <c r="AK66" s="260">
        <f t="shared" si="120"/>
        <v>0</v>
      </c>
      <c r="AL66" s="90">
        <f t="shared" ref="AL66:AQ66" si="143">AL56+AL61</f>
        <v>0</v>
      </c>
      <c r="AM66" s="90">
        <f t="shared" si="143"/>
        <v>0</v>
      </c>
      <c r="AN66" s="90">
        <f t="shared" si="143"/>
        <v>0</v>
      </c>
      <c r="AO66" s="90">
        <f t="shared" si="143"/>
        <v>0</v>
      </c>
      <c r="AP66" s="90">
        <f t="shared" si="143"/>
        <v>0</v>
      </c>
      <c r="AQ66" s="90">
        <f t="shared" si="143"/>
        <v>0</v>
      </c>
      <c r="AR66" s="90">
        <f t="shared" ref="AR66:AS66" si="144">AR56+AR61</f>
        <v>0</v>
      </c>
      <c r="AS66" s="90">
        <f t="shared" si="144"/>
        <v>0</v>
      </c>
      <c r="AT66" s="270">
        <f t="shared" si="123"/>
        <v>0</v>
      </c>
      <c r="AU66" s="90">
        <f t="shared" ref="AU66:BM66" si="145">AU56+AU61</f>
        <v>0</v>
      </c>
      <c r="AV66" s="90">
        <f t="shared" si="145"/>
        <v>0</v>
      </c>
      <c r="AW66" s="90">
        <f t="shared" si="145"/>
        <v>0</v>
      </c>
      <c r="AX66" s="90">
        <f t="shared" si="145"/>
        <v>0</v>
      </c>
      <c r="AY66" s="90">
        <f t="shared" si="145"/>
        <v>0</v>
      </c>
      <c r="AZ66" s="90">
        <f t="shared" si="145"/>
        <v>0</v>
      </c>
      <c r="BA66" s="90">
        <f t="shared" si="145"/>
        <v>0</v>
      </c>
      <c r="BB66" s="90">
        <f t="shared" si="145"/>
        <v>0</v>
      </c>
      <c r="BC66" s="90">
        <f t="shared" si="145"/>
        <v>0</v>
      </c>
      <c r="BD66" s="90">
        <f t="shared" si="145"/>
        <v>0</v>
      </c>
      <c r="BE66" s="90">
        <f t="shared" si="145"/>
        <v>0</v>
      </c>
      <c r="BF66" s="90">
        <f t="shared" si="145"/>
        <v>0</v>
      </c>
      <c r="BG66" s="90">
        <f t="shared" si="145"/>
        <v>0</v>
      </c>
      <c r="BH66" s="90">
        <f t="shared" si="145"/>
        <v>0</v>
      </c>
      <c r="BI66" s="90">
        <f t="shared" si="145"/>
        <v>0</v>
      </c>
      <c r="BJ66" s="90">
        <f t="shared" si="145"/>
        <v>0</v>
      </c>
      <c r="BK66" s="90">
        <f t="shared" si="145"/>
        <v>0</v>
      </c>
      <c r="BL66" s="90">
        <f t="shared" si="145"/>
        <v>0</v>
      </c>
      <c r="BM66" s="90">
        <f t="shared" si="145"/>
        <v>0</v>
      </c>
      <c r="BN66" s="90">
        <f t="shared" ref="BN66:BX66" si="146">BN56+BN61</f>
        <v>0</v>
      </c>
      <c r="BO66" s="90">
        <f t="shared" si="146"/>
        <v>0</v>
      </c>
      <c r="BP66" s="90">
        <f t="shared" si="146"/>
        <v>0</v>
      </c>
      <c r="BQ66" s="90">
        <f t="shared" si="146"/>
        <v>0</v>
      </c>
      <c r="BR66" s="90">
        <f t="shared" si="146"/>
        <v>0</v>
      </c>
      <c r="BS66" s="90">
        <f t="shared" si="146"/>
        <v>0</v>
      </c>
      <c r="BT66" s="90">
        <f t="shared" si="146"/>
        <v>0</v>
      </c>
      <c r="BU66" s="90">
        <f t="shared" si="146"/>
        <v>0</v>
      </c>
      <c r="BV66" s="90">
        <f t="shared" si="146"/>
        <v>0</v>
      </c>
      <c r="BW66" s="90">
        <f t="shared" si="146"/>
        <v>0</v>
      </c>
      <c r="BX66" s="90">
        <f t="shared" si="146"/>
        <v>0</v>
      </c>
      <c r="BY66" s="260">
        <f t="shared" si="2"/>
        <v>0</v>
      </c>
    </row>
    <row r="67" spans="2:77" s="44" customFormat="1" ht="24" customHeight="1" thickBot="1" x14ac:dyDescent="0.3">
      <c r="B67" s="46"/>
    </row>
    <row r="68" spans="2:77" s="44" customFormat="1" ht="36" customHeight="1" thickBot="1" x14ac:dyDescent="0.3">
      <c r="B68" s="47" t="s">
        <v>100</v>
      </c>
      <c r="C68" s="48" t="s">
        <v>153</v>
      </c>
      <c r="D68" s="49" t="s">
        <v>65</v>
      </c>
      <c r="F68" s="50"/>
      <c r="G68" s="51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3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4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</row>
    <row r="69" spans="2:77" ht="49.5" x14ac:dyDescent="0.25">
      <c r="B69" s="764">
        <v>2112</v>
      </c>
      <c r="C69" s="55" t="s">
        <v>154</v>
      </c>
      <c r="D69" s="56"/>
      <c r="E69" s="57"/>
      <c r="F69" s="57"/>
      <c r="G69" s="57"/>
    </row>
    <row r="70" spans="2:77" s="16" customFormat="1" ht="24" customHeight="1" x14ac:dyDescent="0.25">
      <c r="B70" s="760"/>
      <c r="C70" s="58" t="s">
        <v>136</v>
      </c>
      <c r="D70" s="59">
        <f>D$69/4</f>
        <v>0</v>
      </c>
      <c r="E70" s="57"/>
      <c r="F70" s="57"/>
      <c r="G70" s="57"/>
    </row>
    <row r="71" spans="2:77" s="16" customFormat="1" ht="24" customHeight="1" x14ac:dyDescent="0.25">
      <c r="B71" s="760"/>
      <c r="C71" s="58" t="s">
        <v>137</v>
      </c>
      <c r="D71" s="59">
        <f t="shared" ref="D71:D73" si="147">D$69/4</f>
        <v>0</v>
      </c>
      <c r="E71" s="57"/>
      <c r="F71" s="57"/>
      <c r="G71" s="57"/>
    </row>
    <row r="72" spans="2:77" s="16" customFormat="1" ht="24" customHeight="1" x14ac:dyDescent="0.25">
      <c r="B72" s="760"/>
      <c r="C72" s="58" t="s">
        <v>140</v>
      </c>
      <c r="D72" s="59">
        <f t="shared" si="147"/>
        <v>0</v>
      </c>
      <c r="E72" s="57"/>
      <c r="F72" s="57"/>
      <c r="G72" s="57"/>
    </row>
    <row r="73" spans="2:77" s="16" customFormat="1" ht="24" customHeight="1" thickBot="1" x14ac:dyDescent="0.3">
      <c r="B73" s="762"/>
      <c r="C73" s="60" t="s">
        <v>148</v>
      </c>
      <c r="D73" s="61">
        <f t="shared" si="147"/>
        <v>0</v>
      </c>
      <c r="E73" s="57"/>
      <c r="F73" s="57"/>
      <c r="G73" s="57"/>
    </row>
    <row r="74" spans="2:77" s="16" customFormat="1" ht="17.25" thickBot="1" x14ac:dyDescent="0.3">
      <c r="B74" s="62"/>
      <c r="C74" s="34"/>
      <c r="D74" s="35"/>
      <c r="E74" s="57"/>
      <c r="F74" s="57"/>
      <c r="G74" s="57"/>
    </row>
    <row r="75" spans="2:77" s="16" customFormat="1" ht="33.75" thickBot="1" x14ac:dyDescent="0.3">
      <c r="B75" s="47" t="s">
        <v>100</v>
      </c>
      <c r="C75" s="48" t="s">
        <v>153</v>
      </c>
      <c r="D75" s="49" t="s">
        <v>65</v>
      </c>
      <c r="E75" s="57"/>
      <c r="F75" s="57"/>
      <c r="G75" s="57"/>
    </row>
    <row r="76" spans="2:77" ht="45.75" customHeight="1" thickBot="1" x14ac:dyDescent="0.3">
      <c r="B76" s="764">
        <v>2120</v>
      </c>
      <c r="C76" s="63" t="s">
        <v>155</v>
      </c>
      <c r="D76" s="64">
        <f>SUM(D77:D80)</f>
        <v>0</v>
      </c>
      <c r="E76" s="52"/>
      <c r="F76" s="779" t="s">
        <v>168</v>
      </c>
      <c r="G76" s="780"/>
      <c r="H76" s="784"/>
      <c r="I76" s="784"/>
      <c r="J76" s="784"/>
      <c r="K76" s="785"/>
    </row>
    <row r="77" spans="2:77" ht="71.25" customHeight="1" x14ac:dyDescent="0.25">
      <c r="B77" s="760"/>
      <c r="C77" s="58" t="s">
        <v>136</v>
      </c>
      <c r="D77" s="59">
        <f>(D45+D70)*($G$77+$G$78)/100</f>
        <v>0</v>
      </c>
      <c r="E77" s="67"/>
      <c r="F77" s="334" t="s">
        <v>41</v>
      </c>
      <c r="G77" s="68">
        <v>22</v>
      </c>
    </row>
    <row r="78" spans="2:77" ht="24.75" customHeight="1" thickBot="1" x14ac:dyDescent="0.3">
      <c r="B78" s="760"/>
      <c r="C78" s="58" t="s">
        <v>137</v>
      </c>
      <c r="D78" s="59">
        <f>(D46+D71)*($G$77+$G$78)/100</f>
        <v>0</v>
      </c>
      <c r="E78" s="67"/>
      <c r="F78" s="335" t="s">
        <v>101</v>
      </c>
      <c r="G78" s="69">
        <v>1.5</v>
      </c>
    </row>
    <row r="79" spans="2:77" ht="24.75" customHeight="1" x14ac:dyDescent="0.25">
      <c r="B79" s="760"/>
      <c r="C79" s="58" t="s">
        <v>140</v>
      </c>
      <c r="D79" s="59">
        <f>(D47+D72)*($G$77+$G$78)/100</f>
        <v>0</v>
      </c>
      <c r="E79" s="67"/>
      <c r="F79" s="70"/>
      <c r="G79" s="67"/>
    </row>
    <row r="80" spans="2:77" ht="24.75" customHeight="1" thickBot="1" x14ac:dyDescent="0.3">
      <c r="B80" s="762"/>
      <c r="C80" s="60" t="s">
        <v>148</v>
      </c>
      <c r="D80" s="61">
        <f>(D48+D73)*($G$77+$G$78)/100</f>
        <v>0</v>
      </c>
      <c r="E80" s="67"/>
      <c r="F80" s="70"/>
      <c r="G80" s="67"/>
    </row>
    <row r="81" spans="2:7" ht="24.75" customHeight="1" x14ac:dyDescent="0.25">
      <c r="B81" s="71"/>
      <c r="C81" s="70"/>
      <c r="D81" s="67"/>
      <c r="E81" s="67"/>
      <c r="F81" s="70"/>
      <c r="G81" s="67"/>
    </row>
    <row r="82" spans="2:7" ht="24.75" customHeight="1" thickBot="1" x14ac:dyDescent="0.3">
      <c r="B82" s="71"/>
      <c r="C82" s="70"/>
      <c r="D82" s="67"/>
      <c r="E82" s="67"/>
      <c r="F82" s="70"/>
      <c r="G82" s="67"/>
    </row>
    <row r="83" spans="2:7" ht="33.75" thickBot="1" x14ac:dyDescent="0.3">
      <c r="B83" s="20" t="s">
        <v>100</v>
      </c>
      <c r="C83" s="21" t="s">
        <v>153</v>
      </c>
      <c r="D83" s="22" t="s">
        <v>65</v>
      </c>
      <c r="E83" s="67"/>
      <c r="F83" s="70"/>
      <c r="G83" s="67"/>
    </row>
    <row r="84" spans="2:7" ht="33" x14ac:dyDescent="0.25">
      <c r="B84" s="776">
        <v>2200</v>
      </c>
      <c r="C84" s="72" t="s">
        <v>156</v>
      </c>
      <c r="D84" s="73">
        <f>D89+D94+D99+D104+D109+D114+D121+D180</f>
        <v>0</v>
      </c>
      <c r="E84" s="52"/>
      <c r="F84" s="74"/>
      <c r="G84" s="74"/>
    </row>
    <row r="85" spans="2:7" x14ac:dyDescent="0.25">
      <c r="B85" s="777"/>
      <c r="C85" s="58" t="s">
        <v>136</v>
      </c>
      <c r="D85" s="75">
        <f>D90+D95+D100+D105+D110+D115+D122+D181</f>
        <v>0</v>
      </c>
      <c r="E85" s="52"/>
      <c r="F85" s="74"/>
      <c r="G85" s="74"/>
    </row>
    <row r="86" spans="2:7" x14ac:dyDescent="0.25">
      <c r="B86" s="777"/>
      <c r="C86" s="58" t="s">
        <v>137</v>
      </c>
      <c r="D86" s="75">
        <f>D91+D96+D101+D106+D111+D116+D123+D182</f>
        <v>0</v>
      </c>
      <c r="E86" s="52"/>
      <c r="F86" s="74"/>
      <c r="G86" s="74"/>
    </row>
    <row r="87" spans="2:7" x14ac:dyDescent="0.25">
      <c r="B87" s="777"/>
      <c r="C87" s="58" t="s">
        <v>140</v>
      </c>
      <c r="D87" s="75">
        <f>D92+D97+D102+D107+D112+D117+D124+D183</f>
        <v>0</v>
      </c>
      <c r="E87" s="52"/>
      <c r="F87" s="74"/>
      <c r="G87" s="74"/>
    </row>
    <row r="88" spans="2:7" ht="17.25" thickBot="1" x14ac:dyDescent="0.3">
      <c r="B88" s="778"/>
      <c r="C88" s="60" t="s">
        <v>148</v>
      </c>
      <c r="D88" s="76">
        <f>D93+D98+D103+D108+D113+D118+D125+D184</f>
        <v>0</v>
      </c>
      <c r="E88" s="52"/>
      <c r="F88" s="74"/>
      <c r="G88" s="74"/>
    </row>
    <row r="89" spans="2:7" ht="52.5" customHeight="1" x14ac:dyDescent="0.25">
      <c r="B89" s="764">
        <v>2210</v>
      </c>
      <c r="C89" s="55" t="s">
        <v>157</v>
      </c>
      <c r="D89" s="73">
        <f>SUM(D90:D93)</f>
        <v>0</v>
      </c>
      <c r="E89" s="77"/>
      <c r="F89" s="78"/>
      <c r="G89" s="77"/>
    </row>
    <row r="90" spans="2:7" x14ac:dyDescent="0.25">
      <c r="B90" s="760"/>
      <c r="C90" s="58" t="s">
        <v>136</v>
      </c>
      <c r="D90" s="102"/>
      <c r="E90" s="77"/>
      <c r="F90" s="78"/>
      <c r="G90" s="77"/>
    </row>
    <row r="91" spans="2:7" x14ac:dyDescent="0.25">
      <c r="B91" s="760"/>
      <c r="C91" s="58" t="s">
        <v>137</v>
      </c>
      <c r="D91" s="102"/>
      <c r="E91" s="77"/>
      <c r="F91" s="78"/>
      <c r="G91" s="77"/>
    </row>
    <row r="92" spans="2:7" x14ac:dyDescent="0.25">
      <c r="B92" s="760"/>
      <c r="C92" s="58" t="s">
        <v>140</v>
      </c>
      <c r="D92" s="102"/>
      <c r="E92" s="77"/>
      <c r="F92" s="78"/>
      <c r="G92" s="77"/>
    </row>
    <row r="93" spans="2:7" ht="17.25" thickBot="1" x14ac:dyDescent="0.3">
      <c r="B93" s="761"/>
      <c r="C93" s="79" t="s">
        <v>148</v>
      </c>
      <c r="D93" s="117"/>
      <c r="E93" s="77"/>
      <c r="F93" s="78"/>
      <c r="G93" s="77"/>
    </row>
    <row r="94" spans="2:7" ht="42" customHeight="1" x14ac:dyDescent="0.25">
      <c r="B94" s="759">
        <v>2220</v>
      </c>
      <c r="C94" s="72" t="s">
        <v>158</v>
      </c>
      <c r="D94" s="73">
        <f>SUM(D95:D98)</f>
        <v>0</v>
      </c>
      <c r="E94" s="77"/>
      <c r="F94" s="78"/>
      <c r="G94" s="77"/>
    </row>
    <row r="95" spans="2:7" x14ac:dyDescent="0.25">
      <c r="B95" s="760"/>
      <c r="C95" s="58" t="s">
        <v>136</v>
      </c>
      <c r="D95" s="102"/>
      <c r="E95" s="77"/>
      <c r="F95" s="78"/>
      <c r="G95" s="77"/>
    </row>
    <row r="96" spans="2:7" x14ac:dyDescent="0.25">
      <c r="B96" s="760"/>
      <c r="C96" s="58" t="s">
        <v>137</v>
      </c>
      <c r="D96" s="102"/>
      <c r="E96" s="77"/>
      <c r="F96" s="78"/>
      <c r="G96" s="77"/>
    </row>
    <row r="97" spans="2:7" x14ac:dyDescent="0.25">
      <c r="B97" s="760"/>
      <c r="C97" s="58" t="s">
        <v>140</v>
      </c>
      <c r="D97" s="102"/>
      <c r="E97" s="77"/>
      <c r="F97" s="78"/>
      <c r="G97" s="77"/>
    </row>
    <row r="98" spans="2:7" ht="17.25" thickBot="1" x14ac:dyDescent="0.3">
      <c r="B98" s="761"/>
      <c r="C98" s="79" t="s">
        <v>148</v>
      </c>
      <c r="D98" s="117"/>
      <c r="E98" s="77"/>
      <c r="F98" s="78"/>
      <c r="G98" s="77"/>
    </row>
    <row r="99" spans="2:7" ht="33" x14ac:dyDescent="0.25">
      <c r="B99" s="759">
        <v>2230</v>
      </c>
      <c r="C99" s="72" t="s">
        <v>159</v>
      </c>
      <c r="D99" s="73">
        <f>SUM(D100:D103)</f>
        <v>0</v>
      </c>
      <c r="E99" s="77"/>
      <c r="F99" s="77"/>
      <c r="G99" s="77"/>
    </row>
    <row r="100" spans="2:7" x14ac:dyDescent="0.25">
      <c r="B100" s="760"/>
      <c r="C100" s="58" t="s">
        <v>136</v>
      </c>
      <c r="D100" s="102"/>
      <c r="E100" s="77"/>
      <c r="F100" s="77"/>
      <c r="G100" s="77"/>
    </row>
    <row r="101" spans="2:7" x14ac:dyDescent="0.25">
      <c r="B101" s="760"/>
      <c r="C101" s="58" t="s">
        <v>137</v>
      </c>
      <c r="D101" s="102"/>
      <c r="E101" s="77"/>
      <c r="F101" s="77"/>
      <c r="G101" s="77"/>
    </row>
    <row r="102" spans="2:7" x14ac:dyDescent="0.25">
      <c r="B102" s="760"/>
      <c r="C102" s="58" t="s">
        <v>140</v>
      </c>
      <c r="D102" s="102"/>
      <c r="E102" s="77"/>
      <c r="F102" s="77"/>
      <c r="G102" s="77"/>
    </row>
    <row r="103" spans="2:7" ht="17.25" thickBot="1" x14ac:dyDescent="0.3">
      <c r="B103" s="761"/>
      <c r="C103" s="79" t="s">
        <v>148</v>
      </c>
      <c r="D103" s="117"/>
      <c r="E103" s="77"/>
      <c r="F103" s="77"/>
      <c r="G103" s="77"/>
    </row>
    <row r="104" spans="2:7" ht="33" x14ac:dyDescent="0.25">
      <c r="B104" s="759">
        <v>2240</v>
      </c>
      <c r="C104" s="72" t="s">
        <v>160</v>
      </c>
      <c r="D104" s="73">
        <f>SUM(D105:D108)</f>
        <v>0</v>
      </c>
      <c r="E104" s="77"/>
      <c r="F104" s="77"/>
      <c r="G104" s="77"/>
    </row>
    <row r="105" spans="2:7" x14ac:dyDescent="0.25">
      <c r="B105" s="760"/>
      <c r="C105" s="58" t="s">
        <v>136</v>
      </c>
      <c r="D105" s="102"/>
      <c r="E105" s="77"/>
      <c r="F105" s="77"/>
      <c r="G105" s="77"/>
    </row>
    <row r="106" spans="2:7" x14ac:dyDescent="0.25">
      <c r="B106" s="760"/>
      <c r="C106" s="58" t="s">
        <v>137</v>
      </c>
      <c r="D106" s="102"/>
      <c r="E106" s="77"/>
      <c r="F106" s="77"/>
      <c r="G106" s="77"/>
    </row>
    <row r="107" spans="2:7" x14ac:dyDescent="0.25">
      <c r="B107" s="760"/>
      <c r="C107" s="58" t="s">
        <v>140</v>
      </c>
      <c r="D107" s="102"/>
      <c r="E107" s="77"/>
      <c r="F107" s="77"/>
      <c r="G107" s="77"/>
    </row>
    <row r="108" spans="2:7" ht="17.25" thickBot="1" x14ac:dyDescent="0.3">
      <c r="B108" s="761"/>
      <c r="C108" s="79" t="s">
        <v>148</v>
      </c>
      <c r="D108" s="117"/>
      <c r="E108" s="77"/>
      <c r="F108" s="77"/>
      <c r="G108" s="77"/>
    </row>
    <row r="109" spans="2:7" ht="33" x14ac:dyDescent="0.25">
      <c r="B109" s="759">
        <v>2250</v>
      </c>
      <c r="C109" s="72" t="s">
        <v>161</v>
      </c>
      <c r="D109" s="73">
        <f>SUM(D110:D113)</f>
        <v>0</v>
      </c>
      <c r="E109" s="77"/>
      <c r="F109" s="77"/>
      <c r="G109" s="77"/>
    </row>
    <row r="110" spans="2:7" x14ac:dyDescent="0.25">
      <c r="B110" s="760"/>
      <c r="C110" s="58" t="s">
        <v>136</v>
      </c>
      <c r="D110" s="102"/>
      <c r="E110" s="77"/>
      <c r="F110" s="77"/>
      <c r="G110" s="77"/>
    </row>
    <row r="111" spans="2:7" x14ac:dyDescent="0.25">
      <c r="B111" s="760"/>
      <c r="C111" s="58" t="s">
        <v>137</v>
      </c>
      <c r="D111" s="102"/>
      <c r="E111" s="77"/>
      <c r="F111" s="77"/>
      <c r="G111" s="77"/>
    </row>
    <row r="112" spans="2:7" x14ac:dyDescent="0.25">
      <c r="B112" s="760"/>
      <c r="C112" s="58" t="s">
        <v>140</v>
      </c>
      <c r="D112" s="102"/>
      <c r="E112" s="77"/>
      <c r="F112" s="77"/>
      <c r="G112" s="77"/>
    </row>
    <row r="113" spans="2:11" ht="17.25" thickBot="1" x14ac:dyDescent="0.3">
      <c r="B113" s="761"/>
      <c r="C113" s="79" t="s">
        <v>148</v>
      </c>
      <c r="D113" s="117"/>
      <c r="E113" s="77"/>
      <c r="F113" s="77"/>
      <c r="G113" s="77"/>
    </row>
    <row r="114" spans="2:11" ht="33" x14ac:dyDescent="0.25">
      <c r="B114" s="759">
        <v>2260</v>
      </c>
      <c r="C114" s="72" t="s">
        <v>162</v>
      </c>
      <c r="D114" s="73">
        <f>SUM(D115:D118)</f>
        <v>0</v>
      </c>
      <c r="E114" s="77"/>
      <c r="F114" s="77"/>
      <c r="G114" s="77"/>
      <c r="H114" s="8"/>
    </row>
    <row r="115" spans="2:11" s="8" customFormat="1" x14ac:dyDescent="0.25">
      <c r="B115" s="760"/>
      <c r="C115" s="58" t="s">
        <v>136</v>
      </c>
      <c r="D115" s="102"/>
      <c r="E115" s="77"/>
      <c r="F115" s="77"/>
      <c r="G115" s="77"/>
    </row>
    <row r="116" spans="2:11" s="8" customFormat="1" x14ac:dyDescent="0.25">
      <c r="B116" s="760"/>
      <c r="C116" s="58" t="s">
        <v>137</v>
      </c>
      <c r="D116" s="102"/>
      <c r="E116" s="77"/>
      <c r="F116" s="77"/>
      <c r="G116" s="77"/>
    </row>
    <row r="117" spans="2:11" s="8" customFormat="1" x14ac:dyDescent="0.25">
      <c r="B117" s="760"/>
      <c r="C117" s="58" t="s">
        <v>140</v>
      </c>
      <c r="D117" s="102"/>
      <c r="E117" s="77"/>
      <c r="F117" s="77"/>
      <c r="G117" s="77"/>
    </row>
    <row r="118" spans="2:11" s="8" customFormat="1" ht="17.25" thickBot="1" x14ac:dyDescent="0.3">
      <c r="B118" s="762"/>
      <c r="C118" s="60" t="s">
        <v>148</v>
      </c>
      <c r="D118" s="118"/>
      <c r="E118" s="77"/>
      <c r="F118" s="77"/>
      <c r="G118" s="77"/>
    </row>
    <row r="119" spans="2:11" s="8" customFormat="1" ht="17.25" thickBot="1" x14ac:dyDescent="0.3">
      <c r="B119" s="82"/>
      <c r="C119" s="83"/>
      <c r="D119" s="77"/>
      <c r="E119" s="77"/>
      <c r="F119" s="77"/>
      <c r="G119" s="77"/>
    </row>
    <row r="120" spans="2:11" s="8" customFormat="1" ht="33.75" thickBot="1" x14ac:dyDescent="0.3">
      <c r="B120" s="20" t="s">
        <v>100</v>
      </c>
      <c r="C120" s="21" t="s">
        <v>153</v>
      </c>
      <c r="D120" s="22" t="s">
        <v>65</v>
      </c>
      <c r="E120" s="77"/>
      <c r="F120" s="77"/>
      <c r="G120" s="77"/>
    </row>
    <row r="121" spans="2:11" ht="33" x14ac:dyDescent="0.25">
      <c r="B121" s="759">
        <v>2270</v>
      </c>
      <c r="C121" s="72" t="s">
        <v>163</v>
      </c>
      <c r="D121" s="73">
        <f>D126+D133+D146+D161+D168+D173</f>
        <v>0</v>
      </c>
      <c r="E121" s="28"/>
      <c r="F121" s="28"/>
      <c r="G121" s="28"/>
      <c r="H121" s="8"/>
    </row>
    <row r="122" spans="2:11" x14ac:dyDescent="0.25">
      <c r="B122" s="760"/>
      <c r="C122" s="58" t="s">
        <v>136</v>
      </c>
      <c r="D122" s="75">
        <f>D127+D134+D147+D162+D169+D174</f>
        <v>0</v>
      </c>
      <c r="E122" s="28"/>
      <c r="F122" s="28"/>
      <c r="G122" s="28"/>
      <c r="H122" s="8"/>
    </row>
    <row r="123" spans="2:11" x14ac:dyDescent="0.25">
      <c r="B123" s="760"/>
      <c r="C123" s="58" t="s">
        <v>137</v>
      </c>
      <c r="D123" s="75">
        <f>D128+D135+D148+D163+D170+D175</f>
        <v>0</v>
      </c>
      <c r="E123" s="28"/>
      <c r="F123" s="28"/>
      <c r="G123" s="28"/>
      <c r="H123" s="8"/>
    </row>
    <row r="124" spans="2:11" x14ac:dyDescent="0.25">
      <c r="B124" s="760"/>
      <c r="C124" s="58" t="s">
        <v>140</v>
      </c>
      <c r="D124" s="75">
        <f>D129+D136+D149+D164+D171+D176</f>
        <v>0</v>
      </c>
      <c r="E124" s="28"/>
      <c r="F124" s="28"/>
      <c r="G124" s="28"/>
      <c r="H124" s="8"/>
    </row>
    <row r="125" spans="2:11" ht="17.25" thickBot="1" x14ac:dyDescent="0.3">
      <c r="B125" s="762"/>
      <c r="C125" s="60" t="s">
        <v>148</v>
      </c>
      <c r="D125" s="76">
        <f>D130+D137+D150+D165+D172+D177</f>
        <v>0</v>
      </c>
      <c r="E125" s="28"/>
      <c r="F125" s="28"/>
      <c r="G125" s="28"/>
      <c r="H125" s="8"/>
    </row>
    <row r="126" spans="2:11" ht="33.75" thickBot="1" x14ac:dyDescent="0.3">
      <c r="B126" s="800">
        <v>2271</v>
      </c>
      <c r="C126" s="55" t="s">
        <v>164</v>
      </c>
      <c r="D126" s="64">
        <f>SUM(D127:D130)</f>
        <v>0</v>
      </c>
      <c r="E126" s="28"/>
      <c r="F126" s="779" t="s">
        <v>169</v>
      </c>
      <c r="G126" s="780"/>
      <c r="H126" s="780"/>
      <c r="I126" s="780"/>
      <c r="J126" s="780"/>
      <c r="K126" s="781"/>
    </row>
    <row r="127" spans="2:11" s="8" customFormat="1" ht="27.75" customHeight="1" x14ac:dyDescent="0.25">
      <c r="B127" s="798"/>
      <c r="C127" s="58" t="s">
        <v>136</v>
      </c>
      <c r="D127" s="59">
        <f>H130</f>
        <v>0</v>
      </c>
      <c r="E127" s="28"/>
      <c r="F127" s="85" t="s">
        <v>171</v>
      </c>
      <c r="G127" s="154" t="s">
        <v>113</v>
      </c>
      <c r="H127" s="154" t="s">
        <v>136</v>
      </c>
      <c r="I127" s="154" t="s">
        <v>137</v>
      </c>
      <c r="J127" s="154" t="s">
        <v>140</v>
      </c>
      <c r="K127" s="86" t="s">
        <v>133</v>
      </c>
    </row>
    <row r="128" spans="2:11" ht="33" x14ac:dyDescent="0.25">
      <c r="B128" s="798"/>
      <c r="C128" s="58" t="s">
        <v>137</v>
      </c>
      <c r="D128" s="59">
        <f>I130</f>
        <v>0</v>
      </c>
      <c r="E128" s="87"/>
      <c r="F128" s="140" t="s">
        <v>115</v>
      </c>
      <c r="G128" s="88" t="s">
        <v>53</v>
      </c>
      <c r="H128" s="31"/>
      <c r="I128" s="31"/>
      <c r="J128" s="31"/>
      <c r="K128" s="89"/>
    </row>
    <row r="129" spans="2:39" ht="49.5" x14ac:dyDescent="0.25">
      <c r="B129" s="798"/>
      <c r="C129" s="58" t="s">
        <v>140</v>
      </c>
      <c r="D129" s="59">
        <f>J130</f>
        <v>0</v>
      </c>
      <c r="E129" s="87"/>
      <c r="F129" s="140" t="s">
        <v>114</v>
      </c>
      <c r="G129" s="41">
        <f>SUM(H129:K129)</f>
        <v>0</v>
      </c>
      <c r="H129" s="31"/>
      <c r="I129" s="31"/>
      <c r="J129" s="31"/>
      <c r="K129" s="89"/>
    </row>
    <row r="130" spans="2:39" ht="33.75" thickBot="1" x14ac:dyDescent="0.3">
      <c r="B130" s="878"/>
      <c r="C130" s="60" t="s">
        <v>148</v>
      </c>
      <c r="D130" s="61">
        <f>K130</f>
        <v>0</v>
      </c>
      <c r="E130" s="87"/>
      <c r="F130" s="336" t="s">
        <v>165</v>
      </c>
      <c r="G130" s="90">
        <f>SUM(H130:K130)</f>
        <v>0</v>
      </c>
      <c r="H130" s="90">
        <f>H128*H129</f>
        <v>0</v>
      </c>
      <c r="I130" s="90">
        <f t="shared" ref="I130:K130" si="148">I128*I129</f>
        <v>0</v>
      </c>
      <c r="J130" s="90">
        <f>J128*J129</f>
        <v>0</v>
      </c>
      <c r="K130" s="61">
        <f t="shared" si="148"/>
        <v>0</v>
      </c>
    </row>
    <row r="131" spans="2:39" s="4" customFormat="1" ht="17.25" thickBot="1" x14ac:dyDescent="0.3">
      <c r="B131" s="91"/>
      <c r="C131" s="34"/>
      <c r="D131" s="92"/>
      <c r="E131" s="92"/>
      <c r="F131" s="93"/>
      <c r="G131" s="94"/>
      <c r="H131" s="94"/>
      <c r="I131" s="94"/>
      <c r="J131" s="94"/>
      <c r="K131" s="94"/>
      <c r="L131" s="16"/>
      <c r="M131" s="16"/>
      <c r="N131" s="16"/>
      <c r="O131" s="16"/>
      <c r="P131" s="16"/>
      <c r="Q131" s="16"/>
      <c r="R131" s="16"/>
      <c r="AL131" s="16"/>
      <c r="AM131" s="16"/>
    </row>
    <row r="132" spans="2:39" ht="33.75" thickBot="1" x14ac:dyDescent="0.3">
      <c r="B132" s="20" t="s">
        <v>100</v>
      </c>
      <c r="C132" s="21" t="str">
        <f>C120</f>
        <v>Назва видатків</v>
      </c>
      <c r="D132" s="22" t="s">
        <v>65</v>
      </c>
      <c r="E132" s="87"/>
      <c r="F132" s="95"/>
      <c r="G132" s="51"/>
      <c r="H132" s="51"/>
      <c r="I132" s="51"/>
      <c r="J132" s="51"/>
      <c r="K132" s="51"/>
    </row>
    <row r="133" spans="2:39" s="97" customFormat="1" ht="50.25" thickBot="1" x14ac:dyDescent="0.3">
      <c r="B133" s="797">
        <v>2272</v>
      </c>
      <c r="C133" s="72" t="s">
        <v>167</v>
      </c>
      <c r="D133" s="96">
        <f>SUM(D134:D137)</f>
        <v>0</v>
      </c>
      <c r="E133" s="28"/>
      <c r="F133" s="779" t="s">
        <v>170</v>
      </c>
      <c r="G133" s="780"/>
      <c r="H133" s="780"/>
      <c r="I133" s="780"/>
      <c r="J133" s="780"/>
      <c r="K133" s="781"/>
      <c r="L133" s="77"/>
      <c r="M133" s="77"/>
      <c r="N133" s="77"/>
      <c r="O133" s="77"/>
      <c r="P133" s="77"/>
      <c r="Q133" s="77"/>
      <c r="R133" s="77"/>
      <c r="AL133" s="77"/>
      <c r="AM133" s="77"/>
    </row>
    <row r="134" spans="2:39" s="77" customFormat="1" ht="31.5" customHeight="1" x14ac:dyDescent="0.25">
      <c r="B134" s="798"/>
      <c r="C134" s="58" t="s">
        <v>136</v>
      </c>
      <c r="D134" s="59">
        <f>H137+H140+H143</f>
        <v>0</v>
      </c>
      <c r="E134" s="28"/>
      <c r="F134" s="85" t="s">
        <v>171</v>
      </c>
      <c r="G134" s="154" t="str">
        <f>G127</f>
        <v>за рік</v>
      </c>
      <c r="H134" s="154" t="str">
        <f t="shared" ref="H134:K134" si="149">H127</f>
        <v>І квартал 2018</v>
      </c>
      <c r="I134" s="154" t="str">
        <f t="shared" si="149"/>
        <v>ІІ квартал 2018</v>
      </c>
      <c r="J134" s="154" t="str">
        <f t="shared" si="149"/>
        <v>ІІІ квартал 2018</v>
      </c>
      <c r="K134" s="86" t="str">
        <f t="shared" si="149"/>
        <v>IV квартал 2018</v>
      </c>
    </row>
    <row r="135" spans="2:39" s="97" customFormat="1" ht="36" x14ac:dyDescent="0.25">
      <c r="B135" s="798"/>
      <c r="C135" s="58" t="s">
        <v>137</v>
      </c>
      <c r="D135" s="59">
        <f>I137+I140+I143</f>
        <v>0</v>
      </c>
      <c r="E135" s="98"/>
      <c r="F135" s="140" t="s">
        <v>390</v>
      </c>
      <c r="G135" s="111" t="s">
        <v>53</v>
      </c>
      <c r="H135" s="101"/>
      <c r="I135" s="101"/>
      <c r="J135" s="101"/>
      <c r="K135" s="102"/>
      <c r="L135" s="77"/>
      <c r="M135" s="77"/>
      <c r="N135" s="77"/>
      <c r="O135" s="77"/>
      <c r="P135" s="77"/>
      <c r="Q135" s="77"/>
      <c r="R135" s="77"/>
      <c r="AL135" s="77"/>
      <c r="AM135" s="77"/>
    </row>
    <row r="136" spans="2:39" s="97" customFormat="1" ht="52.5" x14ac:dyDescent="0.25">
      <c r="B136" s="798"/>
      <c r="C136" s="58" t="s">
        <v>140</v>
      </c>
      <c r="D136" s="59">
        <f>J137+J140+J143</f>
        <v>0</v>
      </c>
      <c r="E136" s="98"/>
      <c r="F136" s="140" t="s">
        <v>388</v>
      </c>
      <c r="G136" s="41">
        <f>SUM(H136:K136)</f>
        <v>0</v>
      </c>
      <c r="H136" s="101"/>
      <c r="I136" s="101"/>
      <c r="J136" s="101"/>
      <c r="K136" s="102"/>
      <c r="L136" s="77"/>
      <c r="M136" s="77"/>
      <c r="N136" s="77"/>
      <c r="O136" s="77"/>
      <c r="P136" s="77"/>
      <c r="Q136" s="77"/>
      <c r="R136" s="77"/>
      <c r="AL136" s="77"/>
      <c r="AM136" s="77"/>
    </row>
    <row r="137" spans="2:39" s="97" customFormat="1" ht="42.75" customHeight="1" thickBot="1" x14ac:dyDescent="0.3">
      <c r="B137" s="878"/>
      <c r="C137" s="60" t="s">
        <v>148</v>
      </c>
      <c r="D137" s="61">
        <f>K137+K140+K143</f>
        <v>0</v>
      </c>
      <c r="E137" s="98"/>
      <c r="F137" s="336" t="s">
        <v>166</v>
      </c>
      <c r="G137" s="90">
        <f>SUM(H137:K137)</f>
        <v>0</v>
      </c>
      <c r="H137" s="90">
        <f>H135*H136</f>
        <v>0</v>
      </c>
      <c r="I137" s="90">
        <f t="shared" ref="I137:K137" si="150">I135*I136</f>
        <v>0</v>
      </c>
      <c r="J137" s="90">
        <f t="shared" si="150"/>
        <v>0</v>
      </c>
      <c r="K137" s="61">
        <f t="shared" si="150"/>
        <v>0</v>
      </c>
      <c r="L137" s="77"/>
      <c r="M137" s="77"/>
      <c r="N137" s="77"/>
      <c r="O137" s="77"/>
      <c r="P137" s="77"/>
      <c r="Q137" s="77"/>
      <c r="R137" s="77"/>
      <c r="AL137" s="77"/>
      <c r="AM137" s="77"/>
    </row>
    <row r="138" spans="2:39" s="97" customFormat="1" ht="36" x14ac:dyDescent="0.25">
      <c r="B138" s="103"/>
      <c r="C138" s="70"/>
      <c r="D138" s="98"/>
      <c r="E138" s="98"/>
      <c r="F138" s="337" t="s">
        <v>391</v>
      </c>
      <c r="G138" s="107" t="s">
        <v>53</v>
      </c>
      <c r="H138" s="101"/>
      <c r="I138" s="101"/>
      <c r="J138" s="101"/>
      <c r="K138" s="102"/>
      <c r="L138" s="77"/>
      <c r="M138" s="77"/>
      <c r="N138" s="77"/>
      <c r="O138" s="77"/>
      <c r="P138" s="77"/>
      <c r="Q138" s="77"/>
      <c r="R138" s="77"/>
      <c r="AL138" s="77"/>
      <c r="AM138" s="77"/>
    </row>
    <row r="139" spans="2:39" s="97" customFormat="1" ht="52.5" x14ac:dyDescent="0.25">
      <c r="B139" s="103"/>
      <c r="C139" s="70"/>
      <c r="D139" s="98"/>
      <c r="E139" s="98"/>
      <c r="F139" s="140" t="s">
        <v>264</v>
      </c>
      <c r="G139" s="41">
        <f>SUM(H139:K139)</f>
        <v>0</v>
      </c>
      <c r="H139" s="101"/>
      <c r="I139" s="101"/>
      <c r="J139" s="101"/>
      <c r="K139" s="102"/>
      <c r="L139" s="77"/>
      <c r="M139" s="77"/>
      <c r="N139" s="77"/>
      <c r="O139" s="77"/>
      <c r="P139" s="77"/>
      <c r="Q139" s="77"/>
      <c r="R139" s="77"/>
      <c r="AL139" s="77"/>
      <c r="AM139" s="77"/>
    </row>
    <row r="140" spans="2:39" s="97" customFormat="1" ht="33.75" thickBot="1" x14ac:dyDescent="0.3">
      <c r="B140" s="103"/>
      <c r="C140" s="70"/>
      <c r="D140" s="98"/>
      <c r="E140" s="98"/>
      <c r="F140" s="336" t="s">
        <v>172</v>
      </c>
      <c r="G140" s="90">
        <f>SUM(H140:K140)</f>
        <v>0</v>
      </c>
      <c r="H140" s="90">
        <f>H138*H139</f>
        <v>0</v>
      </c>
      <c r="I140" s="90">
        <f t="shared" ref="I140" si="151">I138*I139</f>
        <v>0</v>
      </c>
      <c r="J140" s="90">
        <f t="shared" ref="J140" si="152">J138*J139</f>
        <v>0</v>
      </c>
      <c r="K140" s="61">
        <f t="shared" ref="K140" si="153">K138*K139</f>
        <v>0</v>
      </c>
      <c r="L140" s="77"/>
      <c r="M140" s="77"/>
      <c r="N140" s="77"/>
      <c r="O140" s="77"/>
      <c r="P140" s="77"/>
      <c r="Q140" s="77"/>
      <c r="R140" s="77"/>
      <c r="AL140" s="77"/>
      <c r="AM140" s="77"/>
    </row>
    <row r="141" spans="2:39" s="97" customFormat="1" ht="36" x14ac:dyDescent="0.25">
      <c r="B141" s="103"/>
      <c r="C141" s="70"/>
      <c r="D141" s="98"/>
      <c r="E141" s="98"/>
      <c r="F141" s="250" t="s">
        <v>389</v>
      </c>
      <c r="G141" s="135" t="s">
        <v>53</v>
      </c>
      <c r="H141" s="101"/>
      <c r="I141" s="101"/>
      <c r="J141" s="101"/>
      <c r="K141" s="102"/>
      <c r="L141" s="77"/>
      <c r="M141" s="77"/>
      <c r="N141" s="77"/>
      <c r="O141" s="77"/>
      <c r="P141" s="77"/>
      <c r="Q141" s="77"/>
      <c r="R141" s="77"/>
      <c r="AL141" s="77"/>
      <c r="AM141" s="77"/>
    </row>
    <row r="142" spans="2:39" s="97" customFormat="1" ht="52.5" x14ac:dyDescent="0.25">
      <c r="B142" s="103"/>
      <c r="C142" s="70"/>
      <c r="D142" s="98"/>
      <c r="E142" s="98"/>
      <c r="F142" s="140" t="s">
        <v>265</v>
      </c>
      <c r="G142" s="41">
        <f>SUM(H142:K142)</f>
        <v>0</v>
      </c>
      <c r="H142" s="101"/>
      <c r="I142" s="101"/>
      <c r="J142" s="101"/>
      <c r="K142" s="102"/>
      <c r="L142" s="77"/>
      <c r="M142" s="77"/>
      <c r="N142" s="77"/>
      <c r="O142" s="77"/>
      <c r="P142" s="77"/>
      <c r="Q142" s="77"/>
      <c r="R142" s="77"/>
      <c r="AL142" s="77"/>
      <c r="AM142" s="77"/>
    </row>
    <row r="143" spans="2:39" s="97" customFormat="1" ht="33.75" thickBot="1" x14ac:dyDescent="0.3">
      <c r="B143" s="103"/>
      <c r="C143" s="70"/>
      <c r="D143" s="98"/>
      <c r="E143" s="98"/>
      <c r="F143" s="336" t="s">
        <v>173</v>
      </c>
      <c r="G143" s="90">
        <f>SUM(H143:K143)</f>
        <v>0</v>
      </c>
      <c r="H143" s="90">
        <f>H141*H142</f>
        <v>0</v>
      </c>
      <c r="I143" s="90">
        <f t="shared" ref="I143" si="154">I141*I142</f>
        <v>0</v>
      </c>
      <c r="J143" s="90">
        <f t="shared" ref="J143" si="155">J141*J142</f>
        <v>0</v>
      </c>
      <c r="K143" s="61">
        <f t="shared" ref="K143" si="156">K141*K142</f>
        <v>0</v>
      </c>
      <c r="L143" s="77"/>
      <c r="M143" s="77"/>
      <c r="N143" s="77"/>
      <c r="O143" s="77"/>
      <c r="P143" s="77"/>
      <c r="Q143" s="77"/>
      <c r="R143" s="77"/>
      <c r="AL143" s="77"/>
      <c r="AM143" s="77"/>
    </row>
    <row r="144" spans="2:39" s="97" customFormat="1" ht="27.75" customHeight="1" thickBot="1" x14ac:dyDescent="0.3">
      <c r="B144" s="103"/>
      <c r="C144" s="70"/>
      <c r="D144" s="98"/>
      <c r="E144" s="98"/>
      <c r="F144" s="93"/>
      <c r="G144" s="94"/>
      <c r="H144" s="94"/>
      <c r="I144" s="94"/>
      <c r="J144" s="94"/>
      <c r="K144" s="94"/>
      <c r="L144" s="77"/>
      <c r="M144" s="77"/>
      <c r="N144" s="77"/>
      <c r="O144" s="77"/>
      <c r="P144" s="77"/>
      <c r="Q144" s="77"/>
      <c r="R144" s="77"/>
      <c r="AL144" s="77"/>
      <c r="AM144" s="77"/>
    </row>
    <row r="145" spans="2:39" s="97" customFormat="1" ht="33.75" thickBot="1" x14ac:dyDescent="0.3">
      <c r="B145" s="47" t="s">
        <v>100</v>
      </c>
      <c r="C145" s="48" t="str">
        <f>C132</f>
        <v>Назва видатків</v>
      </c>
      <c r="D145" s="49" t="s">
        <v>65</v>
      </c>
      <c r="E145" s="98"/>
      <c r="F145" s="93"/>
      <c r="G145" s="94"/>
      <c r="H145" s="94"/>
      <c r="I145" s="94"/>
      <c r="J145" s="94"/>
      <c r="K145" s="94"/>
      <c r="L145" s="77"/>
      <c r="M145" s="77"/>
      <c r="N145" s="77"/>
      <c r="O145" s="77"/>
      <c r="P145" s="77"/>
      <c r="Q145" s="77"/>
      <c r="R145" s="77"/>
      <c r="AL145" s="77"/>
      <c r="AM145" s="77"/>
    </row>
    <row r="146" spans="2:39" s="97" customFormat="1" ht="33.75" thickBot="1" x14ac:dyDescent="0.3">
      <c r="B146" s="797">
        <v>2273</v>
      </c>
      <c r="C146" s="72" t="s">
        <v>174</v>
      </c>
      <c r="D146" s="96">
        <f>SUM(D147:D150)</f>
        <v>0</v>
      </c>
      <c r="E146" s="28"/>
      <c r="F146" s="779" t="s">
        <v>175</v>
      </c>
      <c r="G146" s="780"/>
      <c r="H146" s="780"/>
      <c r="I146" s="780"/>
      <c r="J146" s="780"/>
      <c r="K146" s="781"/>
      <c r="L146" s="77"/>
      <c r="M146" s="77"/>
      <c r="N146" s="77"/>
      <c r="O146" s="77"/>
      <c r="P146" s="77"/>
      <c r="Q146" s="77"/>
      <c r="R146" s="77"/>
      <c r="AL146" s="77"/>
      <c r="AM146" s="77"/>
    </row>
    <row r="147" spans="2:39" s="77" customFormat="1" ht="33" customHeight="1" thickBot="1" x14ac:dyDescent="0.3">
      <c r="B147" s="798"/>
      <c r="C147" s="58" t="s">
        <v>136</v>
      </c>
      <c r="D147" s="59">
        <f>H154</f>
        <v>0</v>
      </c>
      <c r="E147" s="28"/>
      <c r="F147" s="427" t="s">
        <v>171</v>
      </c>
      <c r="G147" s="428" t="str">
        <f>G134</f>
        <v>за рік</v>
      </c>
      <c r="H147" s="428" t="str">
        <f t="shared" ref="H147:K147" si="157">H134</f>
        <v>І квартал 2018</v>
      </c>
      <c r="I147" s="428" t="str">
        <f t="shared" si="157"/>
        <v>ІІ квартал 2018</v>
      </c>
      <c r="J147" s="428" t="str">
        <f t="shared" si="157"/>
        <v>ІІІ квартал 2018</v>
      </c>
      <c r="K147" s="429" t="str">
        <f t="shared" si="157"/>
        <v>IV квартал 2018</v>
      </c>
    </row>
    <row r="148" spans="2:39" s="97" customFormat="1" ht="33" x14ac:dyDescent="0.25">
      <c r="B148" s="798"/>
      <c r="C148" s="58" t="s">
        <v>137</v>
      </c>
      <c r="D148" s="59">
        <f>I154</f>
        <v>0</v>
      </c>
      <c r="E148" s="77"/>
      <c r="F148" s="250" t="s">
        <v>344</v>
      </c>
      <c r="G148" s="397" t="s">
        <v>53</v>
      </c>
      <c r="H148" s="99"/>
      <c r="I148" s="99"/>
      <c r="J148" s="99"/>
      <c r="K148" s="100"/>
      <c r="L148" s="77"/>
      <c r="M148" s="77"/>
      <c r="N148" s="77"/>
      <c r="O148" s="77"/>
      <c r="P148" s="77"/>
      <c r="Q148" s="77"/>
      <c r="R148" s="77"/>
      <c r="AL148" s="77"/>
      <c r="AM148" s="77"/>
    </row>
    <row r="149" spans="2:39" s="97" customFormat="1" ht="49.5" x14ac:dyDescent="0.25">
      <c r="B149" s="798"/>
      <c r="C149" s="58" t="s">
        <v>140</v>
      </c>
      <c r="D149" s="59">
        <f>J154</f>
        <v>0</v>
      </c>
      <c r="E149" s="77"/>
      <c r="F149" s="140" t="s">
        <v>339</v>
      </c>
      <c r="G149" s="110">
        <f>SUM(H149:K149)</f>
        <v>0</v>
      </c>
      <c r="H149" s="101"/>
      <c r="I149" s="101"/>
      <c r="J149" s="101"/>
      <c r="K149" s="102"/>
      <c r="L149" s="77"/>
      <c r="M149" s="77"/>
      <c r="N149" s="77"/>
      <c r="O149" s="77"/>
      <c r="P149" s="77"/>
      <c r="Q149" s="77"/>
      <c r="R149" s="77"/>
      <c r="AL149" s="77"/>
      <c r="AM149" s="77"/>
    </row>
    <row r="150" spans="2:39" s="77" customFormat="1" ht="33.75" thickBot="1" x14ac:dyDescent="0.3">
      <c r="B150" s="878"/>
      <c r="C150" s="60" t="s">
        <v>148</v>
      </c>
      <c r="D150" s="61">
        <f>K154</f>
        <v>0</v>
      </c>
      <c r="F150" s="336" t="s">
        <v>340</v>
      </c>
      <c r="G150" s="114">
        <f>SUM(H150:K150)</f>
        <v>0</v>
      </c>
      <c r="H150" s="90">
        <f>H148*H149</f>
        <v>0</v>
      </c>
      <c r="I150" s="90">
        <f>I148*I149</f>
        <v>0</v>
      </c>
      <c r="J150" s="90">
        <f>J148*J149</f>
        <v>0</v>
      </c>
      <c r="K150" s="61">
        <f>K148*K149</f>
        <v>0</v>
      </c>
    </row>
    <row r="151" spans="2:39" s="77" customFormat="1" ht="33" x14ac:dyDescent="0.25">
      <c r="B151" s="82"/>
      <c r="C151" s="70"/>
      <c r="D151" s="112"/>
      <c r="E151" s="112"/>
      <c r="F151" s="250" t="s">
        <v>345</v>
      </c>
      <c r="G151" s="397" t="s">
        <v>53</v>
      </c>
      <c r="H151" s="99"/>
      <c r="I151" s="99"/>
      <c r="J151" s="99"/>
      <c r="K151" s="100"/>
    </row>
    <row r="152" spans="2:39" s="77" customFormat="1" ht="49.5" x14ac:dyDescent="0.25">
      <c r="B152" s="82"/>
      <c r="C152" s="70"/>
      <c r="D152" s="112"/>
      <c r="E152" s="113"/>
      <c r="F152" s="140" t="s">
        <v>341</v>
      </c>
      <c r="G152" s="110">
        <f>SUM(H152:K152)</f>
        <v>0</v>
      </c>
      <c r="H152" s="101"/>
      <c r="I152" s="101"/>
      <c r="J152" s="101"/>
      <c r="K152" s="102"/>
    </row>
    <row r="153" spans="2:39" s="77" customFormat="1" ht="33.75" thickBot="1" x14ac:dyDescent="0.3">
      <c r="B153" s="82"/>
      <c r="C153" s="70"/>
      <c r="D153" s="112"/>
      <c r="E153" s="113"/>
      <c r="F153" s="336" t="s">
        <v>342</v>
      </c>
      <c r="G153" s="114">
        <f>SUM(H153:K153)</f>
        <v>0</v>
      </c>
      <c r="H153" s="90">
        <f>H151*H152</f>
        <v>0</v>
      </c>
      <c r="I153" s="90">
        <f>I151*I152</f>
        <v>0</v>
      </c>
      <c r="J153" s="90">
        <f t="shared" ref="J153:K153" si="158">J151*J152</f>
        <v>0</v>
      </c>
      <c r="K153" s="61">
        <f t="shared" si="158"/>
        <v>0</v>
      </c>
    </row>
    <row r="154" spans="2:39" s="77" customFormat="1" ht="33.75" thickBot="1" x14ac:dyDescent="0.3">
      <c r="B154" s="82"/>
      <c r="C154" s="70"/>
      <c r="D154" s="112"/>
      <c r="E154" s="113"/>
      <c r="F154" s="430" t="s">
        <v>343</v>
      </c>
      <c r="G154" s="431">
        <f>SUM(H154:K154)</f>
        <v>0</v>
      </c>
      <c r="H154" s="432">
        <f>H153+H150</f>
        <v>0</v>
      </c>
      <c r="I154" s="432">
        <f t="shared" ref="I154:K154" si="159">I153+I150</f>
        <v>0</v>
      </c>
      <c r="J154" s="432">
        <f>J153+J150</f>
        <v>0</v>
      </c>
      <c r="K154" s="433">
        <f t="shared" si="159"/>
        <v>0</v>
      </c>
    </row>
    <row r="155" spans="2:39" s="77" customFormat="1" x14ac:dyDescent="0.25">
      <c r="B155" s="82"/>
      <c r="C155" s="70"/>
      <c r="D155" s="112"/>
      <c r="E155" s="113"/>
      <c r="F155" s="128"/>
      <c r="G155" s="425"/>
      <c r="H155" s="426"/>
      <c r="I155" s="426"/>
      <c r="J155" s="426"/>
      <c r="K155" s="426"/>
    </row>
    <row r="156" spans="2:39" s="77" customFormat="1" x14ac:dyDescent="0.25">
      <c r="B156" s="82"/>
      <c r="C156" s="70"/>
      <c r="D156" s="112"/>
      <c r="E156" s="113"/>
      <c r="F156" s="128"/>
      <c r="G156" s="425"/>
      <c r="H156" s="426"/>
      <c r="I156" s="426"/>
      <c r="J156" s="426"/>
      <c r="K156" s="426"/>
    </row>
    <row r="157" spans="2:39" s="77" customFormat="1" x14ac:dyDescent="0.25">
      <c r="B157" s="82"/>
      <c r="C157" s="70"/>
      <c r="D157" s="112"/>
      <c r="E157" s="113"/>
      <c r="F157" s="128"/>
      <c r="G157" s="425"/>
      <c r="H157" s="426"/>
      <c r="I157" s="426"/>
      <c r="J157" s="426"/>
      <c r="K157" s="426"/>
    </row>
    <row r="158" spans="2:39" s="77" customFormat="1" x14ac:dyDescent="0.25">
      <c r="B158" s="82"/>
      <c r="C158" s="70"/>
      <c r="D158" s="112"/>
      <c r="E158" s="113"/>
      <c r="F158" s="128"/>
      <c r="G158" s="425"/>
      <c r="H158" s="426"/>
      <c r="I158" s="426"/>
      <c r="J158" s="426"/>
      <c r="K158" s="426"/>
    </row>
    <row r="159" spans="2:39" s="77" customFormat="1" ht="17.25" thickBot="1" x14ac:dyDescent="0.3">
      <c r="B159" s="82"/>
      <c r="C159" s="70"/>
      <c r="D159" s="112"/>
      <c r="E159" s="113"/>
      <c r="F159" s="93"/>
      <c r="G159" s="115"/>
      <c r="H159" s="94"/>
      <c r="I159" s="94"/>
      <c r="J159" s="94"/>
      <c r="K159" s="94"/>
    </row>
    <row r="160" spans="2:39" s="77" customFormat="1" ht="33.75" thickBot="1" x14ac:dyDescent="0.3">
      <c r="B160" s="47" t="s">
        <v>100</v>
      </c>
      <c r="C160" s="48" t="str">
        <f>C145</f>
        <v>Назва видатків</v>
      </c>
      <c r="D160" s="49" t="s">
        <v>65</v>
      </c>
      <c r="E160" s="113"/>
      <c r="F160" s="93"/>
      <c r="G160" s="115"/>
      <c r="H160" s="94"/>
      <c r="I160" s="94"/>
      <c r="J160" s="94"/>
      <c r="K160" s="94"/>
    </row>
    <row r="161" spans="2:39" s="97" customFormat="1" ht="33.75" thickBot="1" x14ac:dyDescent="0.3">
      <c r="B161" s="797">
        <v>2274</v>
      </c>
      <c r="C161" s="72" t="s">
        <v>176</v>
      </c>
      <c r="D161" s="96">
        <f>SUM(D162:D165)</f>
        <v>0</v>
      </c>
      <c r="E161" s="28"/>
      <c r="F161" s="779" t="s">
        <v>177</v>
      </c>
      <c r="G161" s="780"/>
      <c r="H161" s="780"/>
      <c r="I161" s="780"/>
      <c r="J161" s="780"/>
      <c r="K161" s="781"/>
      <c r="L161" s="77"/>
      <c r="M161" s="77"/>
      <c r="N161" s="77"/>
      <c r="O161" s="77"/>
      <c r="P161" s="77"/>
      <c r="Q161" s="77"/>
      <c r="R161" s="77"/>
      <c r="AL161" s="77"/>
      <c r="AM161" s="77"/>
    </row>
    <row r="162" spans="2:39" s="77" customFormat="1" ht="29.25" customHeight="1" thickBot="1" x14ac:dyDescent="0.3">
      <c r="B162" s="798"/>
      <c r="C162" s="58" t="s">
        <v>136</v>
      </c>
      <c r="D162" s="59">
        <f>H165</f>
        <v>0</v>
      </c>
      <c r="E162" s="28"/>
      <c r="F162" s="104" t="s">
        <v>171</v>
      </c>
      <c r="G162" s="105" t="str">
        <f>G147</f>
        <v>за рік</v>
      </c>
      <c r="H162" s="105" t="str">
        <f>H147</f>
        <v>І квартал 2018</v>
      </c>
      <c r="I162" s="105" t="str">
        <f>I147</f>
        <v>ІІ квартал 2018</v>
      </c>
      <c r="J162" s="105" t="str">
        <f>J147</f>
        <v>ІІІ квартал 2018</v>
      </c>
      <c r="K162" s="106" t="str">
        <f>K147</f>
        <v>IV квартал 2018</v>
      </c>
    </row>
    <row r="163" spans="2:39" s="97" customFormat="1" ht="41.25" customHeight="1" x14ac:dyDescent="0.25">
      <c r="B163" s="798"/>
      <c r="C163" s="58" t="s">
        <v>137</v>
      </c>
      <c r="D163" s="59">
        <f>I165</f>
        <v>0</v>
      </c>
      <c r="E163" s="98"/>
      <c r="F163" s="337" t="s">
        <v>387</v>
      </c>
      <c r="G163" s="116" t="s">
        <v>53</v>
      </c>
      <c r="H163" s="108"/>
      <c r="I163" s="108"/>
      <c r="J163" s="108"/>
      <c r="K163" s="109"/>
      <c r="L163" s="77"/>
      <c r="M163" s="77"/>
      <c r="N163" s="77"/>
      <c r="O163" s="77"/>
      <c r="P163" s="77"/>
      <c r="Q163" s="77"/>
      <c r="R163" s="77"/>
      <c r="AL163" s="77"/>
      <c r="AM163" s="77"/>
    </row>
    <row r="164" spans="2:39" s="97" customFormat="1" ht="52.5" x14ac:dyDescent="0.25">
      <c r="B164" s="798"/>
      <c r="C164" s="58" t="s">
        <v>140</v>
      </c>
      <c r="D164" s="59">
        <f>J165</f>
        <v>0</v>
      </c>
      <c r="E164" s="98"/>
      <c r="F164" s="140" t="s">
        <v>306</v>
      </c>
      <c r="G164" s="110">
        <f>SUM(H164:K164)</f>
        <v>0</v>
      </c>
      <c r="H164" s="101"/>
      <c r="I164" s="101"/>
      <c r="J164" s="101"/>
      <c r="K164" s="102"/>
      <c r="L164" s="77"/>
      <c r="M164" s="77"/>
      <c r="N164" s="77"/>
      <c r="O164" s="77"/>
      <c r="P164" s="77"/>
      <c r="Q164" s="77"/>
      <c r="R164" s="77"/>
      <c r="AL164" s="77"/>
      <c r="AM164" s="77"/>
    </row>
    <row r="165" spans="2:39" s="97" customFormat="1" ht="33.75" thickBot="1" x14ac:dyDescent="0.3">
      <c r="B165" s="878"/>
      <c r="C165" s="60" t="s">
        <v>148</v>
      </c>
      <c r="D165" s="61">
        <f>K165</f>
        <v>0</v>
      </c>
      <c r="E165" s="98"/>
      <c r="F165" s="336" t="s">
        <v>178</v>
      </c>
      <c r="G165" s="114">
        <f>SUM(H165:K165)</f>
        <v>0</v>
      </c>
      <c r="H165" s="90">
        <f>H163*H164</f>
        <v>0</v>
      </c>
      <c r="I165" s="90">
        <f t="shared" ref="I165:K165" si="160">I163*I164</f>
        <v>0</v>
      </c>
      <c r="J165" s="90">
        <f t="shared" si="160"/>
        <v>0</v>
      </c>
      <c r="K165" s="61">
        <f t="shared" si="160"/>
        <v>0</v>
      </c>
      <c r="L165" s="77"/>
      <c r="M165" s="77"/>
      <c r="N165" s="77"/>
      <c r="O165" s="77"/>
      <c r="P165" s="77"/>
      <c r="Q165" s="77"/>
      <c r="R165" s="77"/>
      <c r="AL165" s="77"/>
      <c r="AM165" s="77"/>
    </row>
    <row r="166" spans="2:39" s="97" customFormat="1" ht="17.25" thickBot="1" x14ac:dyDescent="0.3">
      <c r="B166" s="103"/>
      <c r="C166" s="70"/>
      <c r="D166" s="98"/>
      <c r="E166" s="98"/>
      <c r="F166" s="93"/>
      <c r="G166" s="115"/>
      <c r="H166" s="94"/>
      <c r="I166" s="94"/>
      <c r="J166" s="94"/>
      <c r="K166" s="94"/>
      <c r="L166" s="77"/>
      <c r="M166" s="77"/>
      <c r="N166" s="77"/>
      <c r="O166" s="77"/>
      <c r="P166" s="77"/>
      <c r="Q166" s="77"/>
      <c r="R166" s="77"/>
      <c r="AL166" s="77"/>
      <c r="AM166" s="77"/>
    </row>
    <row r="167" spans="2:39" s="97" customFormat="1" ht="33.75" thickBot="1" x14ac:dyDescent="0.3">
      <c r="B167" s="47" t="s">
        <v>100</v>
      </c>
      <c r="C167" s="48" t="str">
        <f>C160</f>
        <v>Назва видатків</v>
      </c>
      <c r="D167" s="49" t="s">
        <v>65</v>
      </c>
      <c r="E167" s="98"/>
      <c r="F167" s="93"/>
      <c r="G167" s="115"/>
      <c r="H167" s="94"/>
      <c r="I167" s="94"/>
      <c r="J167" s="94"/>
      <c r="K167" s="94"/>
      <c r="L167" s="77"/>
      <c r="M167" s="77"/>
      <c r="N167" s="77"/>
      <c r="O167" s="77"/>
      <c r="P167" s="77"/>
      <c r="Q167" s="77"/>
      <c r="R167" s="77"/>
      <c r="AL167" s="77"/>
      <c r="AM167" s="77"/>
    </row>
    <row r="168" spans="2:39" s="97" customFormat="1" ht="33" x14ac:dyDescent="0.25">
      <c r="B168" s="797">
        <v>2275</v>
      </c>
      <c r="C168" s="72" t="s">
        <v>179</v>
      </c>
      <c r="D168" s="96">
        <f>SUM(D169:D172)</f>
        <v>0</v>
      </c>
      <c r="E168" s="57"/>
      <c r="F168" s="57"/>
      <c r="G168" s="5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AL168" s="77"/>
      <c r="AM168" s="77"/>
    </row>
    <row r="169" spans="2:39" s="97" customFormat="1" ht="21.75" customHeight="1" x14ac:dyDescent="0.25">
      <c r="B169" s="798"/>
      <c r="C169" s="58" t="s">
        <v>136</v>
      </c>
      <c r="D169" s="102"/>
      <c r="E169" s="57"/>
      <c r="F169" s="57"/>
      <c r="G169" s="5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AL169" s="77"/>
      <c r="AM169" s="77"/>
    </row>
    <row r="170" spans="2:39" s="97" customFormat="1" ht="21.75" customHeight="1" x14ac:dyDescent="0.25">
      <c r="B170" s="798"/>
      <c r="C170" s="58" t="s">
        <v>137</v>
      </c>
      <c r="D170" s="102"/>
      <c r="E170" s="57"/>
      <c r="F170" s="57"/>
      <c r="G170" s="5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AL170" s="77"/>
      <c r="AM170" s="77"/>
    </row>
    <row r="171" spans="2:39" s="97" customFormat="1" ht="21.75" customHeight="1" x14ac:dyDescent="0.25">
      <c r="B171" s="798"/>
      <c r="C171" s="58" t="s">
        <v>140</v>
      </c>
      <c r="D171" s="102"/>
      <c r="E171" s="57"/>
      <c r="F171" s="57"/>
      <c r="G171" s="5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AL171" s="77"/>
      <c r="AM171" s="77"/>
    </row>
    <row r="172" spans="2:39" s="97" customFormat="1" ht="21.75" customHeight="1" thickBot="1" x14ac:dyDescent="0.3">
      <c r="B172" s="799"/>
      <c r="C172" s="79" t="s">
        <v>148</v>
      </c>
      <c r="D172" s="117"/>
      <c r="E172" s="57"/>
      <c r="F172" s="57"/>
      <c r="G172" s="5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AL172" s="77"/>
      <c r="AM172" s="77"/>
    </row>
    <row r="173" spans="2:39" s="97" customFormat="1" ht="33" x14ac:dyDescent="0.25">
      <c r="B173" s="797">
        <v>2276</v>
      </c>
      <c r="C173" s="72" t="s">
        <v>180</v>
      </c>
      <c r="D173" s="96">
        <f>SUM(D174:D177)</f>
        <v>0</v>
      </c>
      <c r="E173" s="57"/>
      <c r="F173" s="57"/>
      <c r="G173" s="5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AL173" s="77"/>
      <c r="AM173" s="77"/>
    </row>
    <row r="174" spans="2:39" s="97" customFormat="1" ht="24" customHeight="1" x14ac:dyDescent="0.25">
      <c r="B174" s="798"/>
      <c r="C174" s="58" t="s">
        <v>136</v>
      </c>
      <c r="D174" s="102"/>
      <c r="E174" s="57"/>
      <c r="F174" s="57"/>
      <c r="G174" s="5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AL174" s="77"/>
      <c r="AM174" s="77"/>
    </row>
    <row r="175" spans="2:39" s="97" customFormat="1" ht="24" customHeight="1" x14ac:dyDescent="0.25">
      <c r="B175" s="798"/>
      <c r="C175" s="58" t="s">
        <v>137</v>
      </c>
      <c r="D175" s="102"/>
      <c r="E175" s="57"/>
      <c r="F175" s="57"/>
      <c r="G175" s="5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AL175" s="77"/>
      <c r="AM175" s="77"/>
    </row>
    <row r="176" spans="2:39" s="97" customFormat="1" ht="24" customHeight="1" x14ac:dyDescent="0.25">
      <c r="B176" s="798"/>
      <c r="C176" s="58" t="s">
        <v>140</v>
      </c>
      <c r="D176" s="102"/>
      <c r="E176" s="57"/>
      <c r="F176" s="57"/>
      <c r="G176" s="5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AL176" s="77"/>
      <c r="AM176" s="77"/>
    </row>
    <row r="177" spans="2:39" s="97" customFormat="1" ht="24" customHeight="1" thickBot="1" x14ac:dyDescent="0.3">
      <c r="B177" s="878"/>
      <c r="C177" s="60" t="s">
        <v>148</v>
      </c>
      <c r="D177" s="118"/>
      <c r="E177" s="57"/>
      <c r="F177" s="57"/>
      <c r="G177" s="5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AL177" s="77"/>
      <c r="AM177" s="77"/>
    </row>
    <row r="178" spans="2:39" s="77" customFormat="1" ht="17.25" thickBot="1" x14ac:dyDescent="0.3">
      <c r="B178" s="62"/>
      <c r="C178" s="119"/>
      <c r="D178" s="57"/>
      <c r="E178" s="57"/>
      <c r="F178" s="57"/>
      <c r="G178" s="57"/>
    </row>
    <row r="179" spans="2:39" s="77" customFormat="1" ht="33.75" thickBot="1" x14ac:dyDescent="0.3">
      <c r="B179" s="47" t="s">
        <v>100</v>
      </c>
      <c r="C179" s="48" t="str">
        <f>C167</f>
        <v>Назва видатків</v>
      </c>
      <c r="D179" s="49" t="s">
        <v>65</v>
      </c>
      <c r="E179" s="57"/>
      <c r="F179" s="57"/>
      <c r="G179" s="57"/>
    </row>
    <row r="180" spans="2:39" ht="66" x14ac:dyDescent="0.25">
      <c r="B180" s="776">
        <v>2280</v>
      </c>
      <c r="C180" s="72" t="s">
        <v>181</v>
      </c>
      <c r="D180" s="73">
        <f>D185+D190</f>
        <v>0</v>
      </c>
      <c r="E180" s="28"/>
      <c r="F180" s="28"/>
      <c r="G180" s="28"/>
      <c r="H180" s="8"/>
    </row>
    <row r="181" spans="2:39" x14ac:dyDescent="0.25">
      <c r="B181" s="777"/>
      <c r="C181" s="58" t="s">
        <v>136</v>
      </c>
      <c r="D181" s="75">
        <f>D186+D191</f>
        <v>0</v>
      </c>
      <c r="E181" s="28"/>
      <c r="F181" s="28"/>
      <c r="G181" s="28"/>
      <c r="H181" s="8"/>
    </row>
    <row r="182" spans="2:39" x14ac:dyDescent="0.25">
      <c r="B182" s="777"/>
      <c r="C182" s="58" t="s">
        <v>137</v>
      </c>
      <c r="D182" s="75">
        <f t="shared" ref="D182:D184" si="161">D187+D192</f>
        <v>0</v>
      </c>
      <c r="E182" s="28"/>
      <c r="F182" s="28"/>
      <c r="G182" s="28"/>
      <c r="H182" s="8"/>
    </row>
    <row r="183" spans="2:39" x14ac:dyDescent="0.25">
      <c r="B183" s="777"/>
      <c r="C183" s="58" t="s">
        <v>140</v>
      </c>
      <c r="D183" s="75">
        <f t="shared" si="161"/>
        <v>0</v>
      </c>
      <c r="E183" s="28"/>
      <c r="F183" s="28"/>
      <c r="G183" s="28"/>
      <c r="H183" s="8"/>
    </row>
    <row r="184" spans="2:39" ht="17.25" thickBot="1" x14ac:dyDescent="0.3">
      <c r="B184" s="778"/>
      <c r="C184" s="60" t="s">
        <v>148</v>
      </c>
      <c r="D184" s="76">
        <f t="shared" si="161"/>
        <v>0</v>
      </c>
      <c r="E184" s="28"/>
      <c r="F184" s="28"/>
      <c r="G184" s="28"/>
      <c r="H184" s="8"/>
    </row>
    <row r="185" spans="2:39" s="97" customFormat="1" ht="66" x14ac:dyDescent="0.25">
      <c r="B185" s="759">
        <v>2281</v>
      </c>
      <c r="C185" s="72" t="s">
        <v>182</v>
      </c>
      <c r="D185" s="81"/>
      <c r="E185" s="57"/>
      <c r="F185" s="57"/>
      <c r="G185" s="5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AL185" s="77"/>
      <c r="AM185" s="77"/>
    </row>
    <row r="186" spans="2:39" s="97" customFormat="1" x14ac:dyDescent="0.25">
      <c r="B186" s="760"/>
      <c r="C186" s="58" t="s">
        <v>136</v>
      </c>
      <c r="D186" s="59">
        <f>D$185/4</f>
        <v>0</v>
      </c>
      <c r="E186" s="57"/>
      <c r="F186" s="57"/>
      <c r="G186" s="5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AL186" s="77"/>
      <c r="AM186" s="77"/>
    </row>
    <row r="187" spans="2:39" s="97" customFormat="1" x14ac:dyDescent="0.25">
      <c r="B187" s="760"/>
      <c r="C187" s="58" t="s">
        <v>137</v>
      </c>
      <c r="D187" s="59">
        <f>D$185/4</f>
        <v>0</v>
      </c>
      <c r="E187" s="57"/>
      <c r="F187" s="57"/>
      <c r="G187" s="5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AL187" s="77"/>
      <c r="AM187" s="77"/>
    </row>
    <row r="188" spans="2:39" s="97" customFormat="1" x14ac:dyDescent="0.25">
      <c r="B188" s="760"/>
      <c r="C188" s="58" t="s">
        <v>140</v>
      </c>
      <c r="D188" s="59">
        <f t="shared" ref="D188" si="162">D$185/4</f>
        <v>0</v>
      </c>
      <c r="E188" s="57"/>
      <c r="F188" s="57"/>
      <c r="G188" s="5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AL188" s="77"/>
      <c r="AM188" s="77"/>
    </row>
    <row r="189" spans="2:39" s="97" customFormat="1" ht="17.25" thickBot="1" x14ac:dyDescent="0.3">
      <c r="B189" s="762"/>
      <c r="C189" s="60" t="s">
        <v>148</v>
      </c>
      <c r="D189" s="61">
        <f>D$185/4</f>
        <v>0</v>
      </c>
      <c r="E189" s="57"/>
      <c r="F189" s="57"/>
      <c r="G189" s="5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AL189" s="77"/>
      <c r="AM189" s="77"/>
    </row>
    <row r="190" spans="2:39" s="97" customFormat="1" ht="66" x14ac:dyDescent="0.25">
      <c r="B190" s="759">
        <v>2282</v>
      </c>
      <c r="C190" s="72" t="s">
        <v>183</v>
      </c>
      <c r="D190" s="81"/>
      <c r="E190" s="29"/>
      <c r="F190" s="57"/>
      <c r="G190" s="57"/>
      <c r="H190" s="57"/>
      <c r="I190" s="57"/>
      <c r="J190" s="57"/>
      <c r="K190" s="57"/>
      <c r="L190" s="77"/>
      <c r="M190" s="77"/>
      <c r="N190" s="77"/>
      <c r="O190" s="77"/>
      <c r="P190" s="77"/>
      <c r="Q190" s="77"/>
      <c r="R190" s="77"/>
      <c r="AL190" s="77"/>
      <c r="AM190" s="77"/>
    </row>
    <row r="191" spans="2:39" s="97" customFormat="1" x14ac:dyDescent="0.25">
      <c r="B191" s="760"/>
      <c r="C191" s="58" t="s">
        <v>136</v>
      </c>
      <c r="D191" s="59">
        <f>D$190/4</f>
        <v>0</v>
      </c>
      <c r="E191" s="98"/>
      <c r="F191" s="57"/>
      <c r="G191" s="57"/>
      <c r="H191" s="57"/>
      <c r="I191" s="57"/>
      <c r="J191" s="57"/>
      <c r="K191" s="57"/>
      <c r="L191" s="77"/>
      <c r="M191" s="77"/>
      <c r="N191" s="77"/>
      <c r="O191" s="77"/>
      <c r="P191" s="77"/>
      <c r="Q191" s="77"/>
      <c r="R191" s="77"/>
      <c r="AL191" s="77"/>
      <c r="AM191" s="77"/>
    </row>
    <row r="192" spans="2:39" s="97" customFormat="1" x14ac:dyDescent="0.25">
      <c r="B192" s="760"/>
      <c r="C192" s="58" t="s">
        <v>137</v>
      </c>
      <c r="D192" s="59">
        <f>D$190/4</f>
        <v>0</v>
      </c>
      <c r="E192" s="98"/>
      <c r="F192" s="57"/>
      <c r="G192" s="57"/>
      <c r="H192" s="57"/>
      <c r="I192" s="57"/>
      <c r="J192" s="57"/>
      <c r="K192" s="57"/>
      <c r="L192" s="77"/>
      <c r="M192" s="77"/>
      <c r="N192" s="77"/>
      <c r="O192" s="77"/>
      <c r="P192" s="77"/>
      <c r="Q192" s="77"/>
      <c r="R192" s="77"/>
      <c r="AL192" s="77"/>
      <c r="AM192" s="77"/>
    </row>
    <row r="193" spans="2:39" s="97" customFormat="1" x14ac:dyDescent="0.25">
      <c r="B193" s="760"/>
      <c r="C193" s="58" t="s">
        <v>140</v>
      </c>
      <c r="D193" s="59">
        <f>D$190/4</f>
        <v>0</v>
      </c>
      <c r="E193" s="98"/>
      <c r="F193" s="57"/>
      <c r="G193" s="57"/>
      <c r="H193" s="57"/>
      <c r="I193" s="57"/>
      <c r="J193" s="57"/>
      <c r="K193" s="57"/>
      <c r="L193" s="77"/>
      <c r="M193" s="77"/>
      <c r="N193" s="77"/>
      <c r="O193" s="77"/>
      <c r="P193" s="77"/>
      <c r="Q193" s="77"/>
      <c r="R193" s="77"/>
      <c r="AL193" s="77"/>
      <c r="AM193" s="77"/>
    </row>
    <row r="194" spans="2:39" s="97" customFormat="1" ht="17.25" thickBot="1" x14ac:dyDescent="0.3">
      <c r="B194" s="762"/>
      <c r="C194" s="60" t="s">
        <v>148</v>
      </c>
      <c r="D194" s="61">
        <f>D$190/4</f>
        <v>0</v>
      </c>
      <c r="E194" s="98"/>
      <c r="F194" s="57"/>
      <c r="G194" s="57"/>
      <c r="H194" s="57"/>
      <c r="I194" s="57"/>
      <c r="J194" s="57"/>
      <c r="K194" s="57"/>
      <c r="L194" s="77"/>
      <c r="M194" s="77"/>
      <c r="N194" s="77"/>
      <c r="O194" s="77"/>
      <c r="P194" s="77"/>
      <c r="Q194" s="77"/>
      <c r="R194" s="77"/>
      <c r="AL194" s="77"/>
      <c r="AM194" s="77"/>
    </row>
    <row r="195" spans="2:39" s="97" customFormat="1" ht="17.25" thickBot="1" x14ac:dyDescent="0.3">
      <c r="B195" s="103"/>
      <c r="C195" s="70"/>
      <c r="D195" s="98"/>
      <c r="E195" s="98"/>
      <c r="F195" s="70"/>
      <c r="G195" s="98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AL195" s="77"/>
      <c r="AM195" s="77"/>
    </row>
    <row r="196" spans="2:39" s="97" customFormat="1" ht="33.75" thickBot="1" x14ac:dyDescent="0.3">
      <c r="B196" s="47" t="s">
        <v>100</v>
      </c>
      <c r="C196" s="48" t="str">
        <f>C167</f>
        <v>Назва видатків</v>
      </c>
      <c r="D196" s="49" t="s">
        <v>65</v>
      </c>
      <c r="E196" s="98"/>
      <c r="F196" s="70"/>
      <c r="G196" s="98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AL196" s="77"/>
      <c r="AM196" s="77"/>
    </row>
    <row r="197" spans="2:39" ht="33" x14ac:dyDescent="0.25">
      <c r="B197" s="756">
        <v>2400</v>
      </c>
      <c r="C197" s="72" t="s">
        <v>184</v>
      </c>
      <c r="D197" s="73">
        <f>D202+D207</f>
        <v>0</v>
      </c>
      <c r="E197" s="52"/>
      <c r="F197" s="52"/>
      <c r="G197" s="52"/>
      <c r="H197" s="8"/>
    </row>
    <row r="198" spans="2:39" x14ac:dyDescent="0.25">
      <c r="B198" s="757"/>
      <c r="C198" s="58" t="s">
        <v>136</v>
      </c>
      <c r="D198" s="75">
        <f>D203+D208</f>
        <v>0</v>
      </c>
      <c r="E198" s="52"/>
      <c r="F198" s="52"/>
      <c r="G198" s="52"/>
      <c r="H198" s="8"/>
    </row>
    <row r="199" spans="2:39" x14ac:dyDescent="0.25">
      <c r="B199" s="757"/>
      <c r="C199" s="58" t="s">
        <v>137</v>
      </c>
      <c r="D199" s="75">
        <f t="shared" ref="D199:D201" si="163">D204+D209</f>
        <v>0</v>
      </c>
      <c r="E199" s="52"/>
      <c r="F199" s="52"/>
      <c r="G199" s="52"/>
      <c r="H199" s="8"/>
    </row>
    <row r="200" spans="2:39" x14ac:dyDescent="0.25">
      <c r="B200" s="757"/>
      <c r="C200" s="58" t="s">
        <v>140</v>
      </c>
      <c r="D200" s="75">
        <f>D205+D210</f>
        <v>0</v>
      </c>
      <c r="E200" s="52"/>
      <c r="F200" s="52"/>
      <c r="G200" s="52"/>
      <c r="H200" s="8"/>
    </row>
    <row r="201" spans="2:39" ht="17.25" thickBot="1" x14ac:dyDescent="0.3">
      <c r="B201" s="758"/>
      <c r="C201" s="79" t="s">
        <v>148</v>
      </c>
      <c r="D201" s="120">
        <f t="shared" si="163"/>
        <v>0</v>
      </c>
      <c r="E201" s="52"/>
      <c r="F201" s="52"/>
      <c r="G201" s="52"/>
      <c r="H201" s="8"/>
    </row>
    <row r="202" spans="2:39" ht="33" x14ac:dyDescent="0.25">
      <c r="B202" s="759" t="s">
        <v>20</v>
      </c>
      <c r="C202" s="72" t="s">
        <v>185</v>
      </c>
      <c r="D202" s="81"/>
      <c r="E202" s="57"/>
      <c r="F202" s="57"/>
      <c r="G202" s="57"/>
      <c r="H202" s="8"/>
    </row>
    <row r="203" spans="2:39" x14ac:dyDescent="0.25">
      <c r="B203" s="760"/>
      <c r="C203" s="58" t="s">
        <v>136</v>
      </c>
      <c r="D203" s="59">
        <f>D$202/4</f>
        <v>0</v>
      </c>
      <c r="E203" s="57"/>
      <c r="F203" s="57"/>
      <c r="G203" s="57"/>
      <c r="H203" s="8"/>
    </row>
    <row r="204" spans="2:39" x14ac:dyDescent="0.25">
      <c r="B204" s="760"/>
      <c r="C204" s="58" t="s">
        <v>137</v>
      </c>
      <c r="D204" s="59">
        <f t="shared" ref="D204:D206" si="164">D$202/4</f>
        <v>0</v>
      </c>
      <c r="E204" s="57"/>
      <c r="F204" s="57"/>
      <c r="G204" s="57"/>
      <c r="H204" s="8"/>
    </row>
    <row r="205" spans="2:39" x14ac:dyDescent="0.25">
      <c r="B205" s="760"/>
      <c r="C205" s="58" t="s">
        <v>140</v>
      </c>
      <c r="D205" s="59">
        <f>D$202/4</f>
        <v>0</v>
      </c>
      <c r="E205" s="57"/>
      <c r="F205" s="57"/>
      <c r="G205" s="57"/>
      <c r="H205" s="8"/>
    </row>
    <row r="206" spans="2:39" ht="17.25" thickBot="1" x14ac:dyDescent="0.3">
      <c r="B206" s="761"/>
      <c r="C206" s="79" t="s">
        <v>148</v>
      </c>
      <c r="D206" s="80">
        <f t="shared" si="164"/>
        <v>0</v>
      </c>
      <c r="E206" s="57"/>
      <c r="F206" s="57"/>
      <c r="G206" s="57"/>
      <c r="H206" s="8"/>
    </row>
    <row r="207" spans="2:39" ht="33" x14ac:dyDescent="0.25">
      <c r="B207" s="759" t="s">
        <v>21</v>
      </c>
      <c r="C207" s="72" t="s">
        <v>186</v>
      </c>
      <c r="D207" s="81"/>
      <c r="E207" s="57"/>
      <c r="F207" s="57"/>
      <c r="G207" s="57"/>
      <c r="H207" s="8"/>
    </row>
    <row r="208" spans="2:39" x14ac:dyDescent="0.25">
      <c r="B208" s="760"/>
      <c r="C208" s="58" t="s">
        <v>136</v>
      </c>
      <c r="D208" s="59">
        <f>D$207/4</f>
        <v>0</v>
      </c>
      <c r="E208" s="57"/>
      <c r="F208" s="57"/>
      <c r="G208" s="57"/>
      <c r="H208" s="8"/>
    </row>
    <row r="209" spans="2:8" x14ac:dyDescent="0.25">
      <c r="B209" s="760"/>
      <c r="C209" s="58" t="s">
        <v>137</v>
      </c>
      <c r="D209" s="59">
        <f>D$207/4</f>
        <v>0</v>
      </c>
      <c r="E209" s="57"/>
      <c r="F209" s="57"/>
      <c r="G209" s="57"/>
      <c r="H209" s="8"/>
    </row>
    <row r="210" spans="2:8" x14ac:dyDescent="0.25">
      <c r="B210" s="760"/>
      <c r="C210" s="58" t="s">
        <v>140</v>
      </c>
      <c r="D210" s="59">
        <f>D$207/4</f>
        <v>0</v>
      </c>
      <c r="E210" s="57"/>
      <c r="F210" s="57"/>
      <c r="G210" s="57"/>
      <c r="H210" s="8"/>
    </row>
    <row r="211" spans="2:8" ht="17.25" thickBot="1" x14ac:dyDescent="0.3">
      <c r="B211" s="762"/>
      <c r="C211" s="60" t="s">
        <v>148</v>
      </c>
      <c r="D211" s="61">
        <f t="shared" ref="D211" si="165">D$207/4</f>
        <v>0</v>
      </c>
      <c r="E211" s="57"/>
      <c r="F211" s="57"/>
      <c r="G211" s="57"/>
      <c r="H211" s="8"/>
    </row>
    <row r="212" spans="2:8" s="8" customFormat="1" ht="17.25" thickBot="1" x14ac:dyDescent="0.3">
      <c r="B212" s="121"/>
      <c r="C212" s="122"/>
      <c r="D212" s="57"/>
      <c r="E212" s="57"/>
      <c r="F212" s="57"/>
      <c r="G212" s="57"/>
    </row>
    <row r="213" spans="2:8" s="8" customFormat="1" ht="33.75" thickBot="1" x14ac:dyDescent="0.3">
      <c r="B213" s="20" t="s">
        <v>100</v>
      </c>
      <c r="C213" s="21" t="str">
        <f>C196</f>
        <v>Назва видатків</v>
      </c>
      <c r="D213" s="22" t="s">
        <v>65</v>
      </c>
      <c r="E213" s="57"/>
      <c r="F213" s="57"/>
      <c r="G213" s="57"/>
    </row>
    <row r="214" spans="2:8" ht="33" x14ac:dyDescent="0.25">
      <c r="B214" s="756" t="s">
        <v>22</v>
      </c>
      <c r="C214" s="72" t="s">
        <v>187</v>
      </c>
      <c r="D214" s="73">
        <f>D219+D224+D229</f>
        <v>0</v>
      </c>
      <c r="E214" s="52"/>
      <c r="F214" s="52"/>
      <c r="G214" s="52"/>
      <c r="H214" s="8"/>
    </row>
    <row r="215" spans="2:8" x14ac:dyDescent="0.25">
      <c r="B215" s="757"/>
      <c r="C215" s="58" t="s">
        <v>136</v>
      </c>
      <c r="D215" s="75">
        <f>D220+D225+D230</f>
        <v>0</v>
      </c>
      <c r="E215" s="52"/>
      <c r="F215" s="52"/>
      <c r="G215" s="52"/>
      <c r="H215" s="8"/>
    </row>
    <row r="216" spans="2:8" x14ac:dyDescent="0.25">
      <c r="B216" s="757"/>
      <c r="C216" s="58" t="s">
        <v>137</v>
      </c>
      <c r="D216" s="75">
        <f t="shared" ref="D216:D218" si="166">D221+D226+D231</f>
        <v>0</v>
      </c>
      <c r="E216" s="52"/>
      <c r="F216" s="52"/>
      <c r="G216" s="52"/>
      <c r="H216" s="8"/>
    </row>
    <row r="217" spans="2:8" x14ac:dyDescent="0.25">
      <c r="B217" s="757"/>
      <c r="C217" s="58" t="s">
        <v>140</v>
      </c>
      <c r="D217" s="75">
        <f t="shared" si="166"/>
        <v>0</v>
      </c>
      <c r="E217" s="52"/>
      <c r="F217" s="52"/>
      <c r="G217" s="52"/>
      <c r="H217" s="8"/>
    </row>
    <row r="218" spans="2:8" ht="17.25" thickBot="1" x14ac:dyDescent="0.3">
      <c r="B218" s="763"/>
      <c r="C218" s="60" t="s">
        <v>148</v>
      </c>
      <c r="D218" s="76">
        <f t="shared" si="166"/>
        <v>0</v>
      </c>
      <c r="E218" s="52"/>
      <c r="F218" s="52"/>
      <c r="G218" s="52"/>
      <c r="H218" s="8"/>
    </row>
    <row r="219" spans="2:8" ht="66" x14ac:dyDescent="0.25">
      <c r="B219" s="764" t="s">
        <v>23</v>
      </c>
      <c r="C219" s="55" t="s">
        <v>188</v>
      </c>
      <c r="D219" s="56"/>
      <c r="E219" s="57"/>
      <c r="F219" s="57"/>
      <c r="G219" s="57"/>
      <c r="H219" s="8"/>
    </row>
    <row r="220" spans="2:8" x14ac:dyDescent="0.25">
      <c r="B220" s="760"/>
      <c r="C220" s="58" t="s">
        <v>136</v>
      </c>
      <c r="D220" s="59">
        <f>D$219/4</f>
        <v>0</v>
      </c>
      <c r="E220" s="57"/>
      <c r="F220" s="57"/>
      <c r="G220" s="57"/>
      <c r="H220" s="8"/>
    </row>
    <row r="221" spans="2:8" x14ac:dyDescent="0.25">
      <c r="B221" s="760"/>
      <c r="C221" s="58" t="s">
        <v>137</v>
      </c>
      <c r="D221" s="59">
        <f>D$219/4</f>
        <v>0</v>
      </c>
      <c r="E221" s="57"/>
      <c r="F221" s="57"/>
      <c r="G221" s="57"/>
      <c r="H221" s="8"/>
    </row>
    <row r="222" spans="2:8" x14ac:dyDescent="0.25">
      <c r="B222" s="760"/>
      <c r="C222" s="58" t="s">
        <v>140</v>
      </c>
      <c r="D222" s="59">
        <f>D$219/4</f>
        <v>0</v>
      </c>
      <c r="E222" s="57"/>
      <c r="F222" s="57"/>
      <c r="G222" s="57"/>
      <c r="H222" s="8"/>
    </row>
    <row r="223" spans="2:8" ht="17.25" thickBot="1" x14ac:dyDescent="0.3">
      <c r="B223" s="761"/>
      <c r="C223" s="79" t="s">
        <v>148</v>
      </c>
      <c r="D223" s="80">
        <f>D$219/4</f>
        <v>0</v>
      </c>
      <c r="E223" s="57"/>
      <c r="F223" s="57"/>
      <c r="G223" s="57"/>
      <c r="H223" s="8"/>
    </row>
    <row r="224" spans="2:8" ht="49.5" x14ac:dyDescent="0.25">
      <c r="B224" s="759" t="s">
        <v>24</v>
      </c>
      <c r="C224" s="72" t="s">
        <v>189</v>
      </c>
      <c r="D224" s="81"/>
      <c r="E224" s="57"/>
      <c r="F224" s="57"/>
      <c r="G224" s="57"/>
      <c r="H224" s="8"/>
    </row>
    <row r="225" spans="2:39" x14ac:dyDescent="0.25">
      <c r="B225" s="760"/>
      <c r="C225" s="58" t="s">
        <v>136</v>
      </c>
      <c r="D225" s="59">
        <f>D$224/4</f>
        <v>0</v>
      </c>
      <c r="E225" s="57"/>
      <c r="F225" s="57"/>
      <c r="G225" s="57"/>
      <c r="H225" s="8"/>
    </row>
    <row r="226" spans="2:39" x14ac:dyDescent="0.25">
      <c r="B226" s="760"/>
      <c r="C226" s="58" t="s">
        <v>137</v>
      </c>
      <c r="D226" s="59">
        <f>D$224/4</f>
        <v>0</v>
      </c>
      <c r="E226" s="57"/>
      <c r="F226" s="57"/>
      <c r="G226" s="57"/>
      <c r="H226" s="8"/>
    </row>
    <row r="227" spans="2:39" x14ac:dyDescent="0.25">
      <c r="B227" s="760"/>
      <c r="C227" s="58" t="s">
        <v>140</v>
      </c>
      <c r="D227" s="59">
        <f>D$224/4</f>
        <v>0</v>
      </c>
      <c r="E227" s="57"/>
      <c r="F227" s="57"/>
      <c r="G227" s="57"/>
      <c r="H227" s="8"/>
    </row>
    <row r="228" spans="2:39" ht="17.25" thickBot="1" x14ac:dyDescent="0.3">
      <c r="B228" s="761"/>
      <c r="C228" s="79" t="s">
        <v>148</v>
      </c>
      <c r="D228" s="80">
        <f>D$224/4</f>
        <v>0</v>
      </c>
      <c r="E228" s="57"/>
      <c r="F228" s="57"/>
      <c r="G228" s="57"/>
      <c r="H228" s="8"/>
    </row>
    <row r="229" spans="2:39" ht="49.5" x14ac:dyDescent="0.25">
      <c r="B229" s="759" t="s">
        <v>25</v>
      </c>
      <c r="C229" s="72" t="s">
        <v>190</v>
      </c>
      <c r="D229" s="81"/>
      <c r="E229" s="57"/>
      <c r="F229" s="57"/>
      <c r="G229" s="57"/>
      <c r="H229" s="8"/>
    </row>
    <row r="230" spans="2:39" x14ac:dyDescent="0.25">
      <c r="B230" s="760"/>
      <c r="C230" s="58" t="s">
        <v>136</v>
      </c>
      <c r="D230" s="59">
        <f>D$229/4</f>
        <v>0</v>
      </c>
      <c r="E230" s="57"/>
      <c r="F230" s="57"/>
      <c r="G230" s="57"/>
      <c r="H230" s="8"/>
    </row>
    <row r="231" spans="2:39" x14ac:dyDescent="0.25">
      <c r="B231" s="760"/>
      <c r="C231" s="58" t="s">
        <v>137</v>
      </c>
      <c r="D231" s="59">
        <f>D$229/4</f>
        <v>0</v>
      </c>
      <c r="E231" s="57"/>
      <c r="F231" s="57"/>
      <c r="G231" s="57"/>
      <c r="H231" s="8"/>
    </row>
    <row r="232" spans="2:39" x14ac:dyDescent="0.25">
      <c r="B232" s="760"/>
      <c r="C232" s="58" t="s">
        <v>140</v>
      </c>
      <c r="D232" s="59">
        <f>D$229/4</f>
        <v>0</v>
      </c>
      <c r="E232" s="57"/>
      <c r="F232" s="57"/>
      <c r="G232" s="57"/>
      <c r="H232" s="8"/>
    </row>
    <row r="233" spans="2:39" ht="17.25" thickBot="1" x14ac:dyDescent="0.3">
      <c r="B233" s="762"/>
      <c r="C233" s="60" t="s">
        <v>148</v>
      </c>
      <c r="D233" s="61">
        <f>D$229/4</f>
        <v>0</v>
      </c>
      <c r="E233" s="57"/>
      <c r="F233" s="57"/>
      <c r="G233" s="57"/>
      <c r="H233" s="8"/>
    </row>
    <row r="234" spans="2:39" s="4" customFormat="1" ht="17.25" thickBot="1" x14ac:dyDescent="0.3">
      <c r="B234" s="123"/>
      <c r="C234" s="124"/>
      <c r="D234" s="52"/>
      <c r="E234" s="57"/>
      <c r="F234" s="57"/>
      <c r="G234" s="57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AL234" s="16"/>
      <c r="AM234" s="16"/>
    </row>
    <row r="235" spans="2:39" s="8" customFormat="1" ht="33.75" thickBot="1" x14ac:dyDescent="0.3">
      <c r="B235" s="20" t="s">
        <v>100</v>
      </c>
      <c r="C235" s="21" t="str">
        <f>C213</f>
        <v>Назва видатків</v>
      </c>
      <c r="D235" s="22" t="s">
        <v>65</v>
      </c>
      <c r="E235" s="57"/>
      <c r="F235" s="57"/>
      <c r="G235" s="57"/>
    </row>
    <row r="236" spans="2:39" ht="33" x14ac:dyDescent="0.25">
      <c r="B236" s="756" t="s">
        <v>26</v>
      </c>
      <c r="C236" s="72" t="s">
        <v>191</v>
      </c>
      <c r="D236" s="73">
        <f>D241+D246+D251</f>
        <v>0</v>
      </c>
      <c r="E236" s="52"/>
      <c r="F236" s="52"/>
      <c r="G236" s="52"/>
      <c r="H236" s="8"/>
    </row>
    <row r="237" spans="2:39" x14ac:dyDescent="0.25">
      <c r="B237" s="757"/>
      <c r="C237" s="58" t="s">
        <v>136</v>
      </c>
      <c r="D237" s="75">
        <f>D242+D247+D252</f>
        <v>0</v>
      </c>
      <c r="E237" s="52"/>
      <c r="F237" s="52"/>
      <c r="G237" s="52"/>
      <c r="H237" s="8"/>
    </row>
    <row r="238" spans="2:39" x14ac:dyDescent="0.25">
      <c r="B238" s="757"/>
      <c r="C238" s="58" t="s">
        <v>137</v>
      </c>
      <c r="D238" s="75">
        <f t="shared" ref="D238:D240" si="167">D243+D248+D253</f>
        <v>0</v>
      </c>
      <c r="E238" s="52"/>
      <c r="F238" s="52"/>
      <c r="G238" s="52"/>
      <c r="H238" s="8"/>
    </row>
    <row r="239" spans="2:39" x14ac:dyDescent="0.25">
      <c r="B239" s="757"/>
      <c r="C239" s="58" t="s">
        <v>140</v>
      </c>
      <c r="D239" s="75">
        <f t="shared" si="167"/>
        <v>0</v>
      </c>
      <c r="E239" s="52"/>
      <c r="F239" s="52"/>
      <c r="G239" s="52"/>
      <c r="H239" s="8"/>
    </row>
    <row r="240" spans="2:39" ht="17.25" thickBot="1" x14ac:dyDescent="0.3">
      <c r="B240" s="758"/>
      <c r="C240" s="79" t="s">
        <v>148</v>
      </c>
      <c r="D240" s="120">
        <f t="shared" si="167"/>
        <v>0</v>
      </c>
      <c r="E240" s="52"/>
      <c r="F240" s="52"/>
      <c r="G240" s="52"/>
      <c r="H240" s="8"/>
    </row>
    <row r="241" spans="2:8" ht="33" x14ac:dyDescent="0.25">
      <c r="B241" s="759" t="s">
        <v>27</v>
      </c>
      <c r="C241" s="72" t="s">
        <v>192</v>
      </c>
      <c r="D241" s="81"/>
      <c r="E241" s="57"/>
      <c r="F241" s="57"/>
      <c r="G241" s="57"/>
      <c r="H241" s="8"/>
    </row>
    <row r="242" spans="2:8" x14ac:dyDescent="0.25">
      <c r="B242" s="760"/>
      <c r="C242" s="58" t="s">
        <v>136</v>
      </c>
      <c r="D242" s="59">
        <f>D$241/4</f>
        <v>0</v>
      </c>
      <c r="E242" s="57"/>
      <c r="F242" s="57"/>
      <c r="G242" s="57"/>
      <c r="H242" s="8"/>
    </row>
    <row r="243" spans="2:8" x14ac:dyDescent="0.25">
      <c r="B243" s="760"/>
      <c r="C243" s="58" t="s">
        <v>137</v>
      </c>
      <c r="D243" s="59">
        <f>D$241/4</f>
        <v>0</v>
      </c>
      <c r="E243" s="57"/>
      <c r="F243" s="57"/>
      <c r="G243" s="57"/>
      <c r="H243" s="8"/>
    </row>
    <row r="244" spans="2:8" x14ac:dyDescent="0.25">
      <c r="B244" s="760"/>
      <c r="C244" s="58" t="s">
        <v>140</v>
      </c>
      <c r="D244" s="59">
        <f>D$241/4</f>
        <v>0</v>
      </c>
      <c r="E244" s="57"/>
      <c r="F244" s="57"/>
      <c r="G244" s="57"/>
      <c r="H244" s="8"/>
    </row>
    <row r="245" spans="2:8" ht="17.25" thickBot="1" x14ac:dyDescent="0.3">
      <c r="B245" s="761"/>
      <c r="C245" s="79" t="s">
        <v>148</v>
      </c>
      <c r="D245" s="80">
        <f>D$241/4</f>
        <v>0</v>
      </c>
      <c r="E245" s="57"/>
      <c r="F245" s="57"/>
      <c r="G245" s="57"/>
      <c r="H245" s="8"/>
    </row>
    <row r="246" spans="2:8" ht="27.75" customHeight="1" x14ac:dyDescent="0.25">
      <c r="B246" s="759" t="s">
        <v>28</v>
      </c>
      <c r="C246" s="72" t="s">
        <v>193</v>
      </c>
      <c r="D246" s="81"/>
      <c r="E246" s="57"/>
      <c r="F246" s="57"/>
      <c r="G246" s="57"/>
      <c r="H246" s="8"/>
    </row>
    <row r="247" spans="2:8" x14ac:dyDescent="0.25">
      <c r="B247" s="760"/>
      <c r="C247" s="58" t="s">
        <v>136</v>
      </c>
      <c r="D247" s="59">
        <f>D$246/4</f>
        <v>0</v>
      </c>
      <c r="E247" s="57"/>
      <c r="F247" s="57"/>
      <c r="G247" s="57"/>
      <c r="H247" s="8"/>
    </row>
    <row r="248" spans="2:8" x14ac:dyDescent="0.25">
      <c r="B248" s="760"/>
      <c r="C248" s="58" t="s">
        <v>137</v>
      </c>
      <c r="D248" s="59">
        <f>D$246/4</f>
        <v>0</v>
      </c>
      <c r="E248" s="57"/>
      <c r="F248" s="57"/>
      <c r="G248" s="57"/>
      <c r="H248" s="8"/>
    </row>
    <row r="249" spans="2:8" x14ac:dyDescent="0.25">
      <c r="B249" s="760"/>
      <c r="C249" s="58" t="s">
        <v>140</v>
      </c>
      <c r="D249" s="59">
        <f>D$246/4</f>
        <v>0</v>
      </c>
      <c r="E249" s="57"/>
      <c r="F249" s="57"/>
      <c r="G249" s="57"/>
      <c r="H249" s="8"/>
    </row>
    <row r="250" spans="2:8" ht="17.25" thickBot="1" x14ac:dyDescent="0.3">
      <c r="B250" s="761"/>
      <c r="C250" s="79" t="s">
        <v>148</v>
      </c>
      <c r="D250" s="80">
        <f>D$246/4</f>
        <v>0</v>
      </c>
      <c r="E250" s="57"/>
      <c r="F250" s="57"/>
      <c r="G250" s="57"/>
      <c r="H250" s="8"/>
    </row>
    <row r="251" spans="2:8" ht="33" x14ac:dyDescent="0.25">
      <c r="B251" s="759" t="s">
        <v>29</v>
      </c>
      <c r="C251" s="72" t="s">
        <v>194</v>
      </c>
      <c r="D251" s="81"/>
      <c r="E251" s="57"/>
      <c r="F251" s="57"/>
      <c r="G251" s="57"/>
      <c r="H251" s="8"/>
    </row>
    <row r="252" spans="2:8" x14ac:dyDescent="0.25">
      <c r="B252" s="760"/>
      <c r="C252" s="58" t="s">
        <v>136</v>
      </c>
      <c r="D252" s="59">
        <f>D$251/4</f>
        <v>0</v>
      </c>
      <c r="E252" s="57"/>
      <c r="F252" s="57"/>
      <c r="G252" s="57"/>
      <c r="H252" s="8"/>
    </row>
    <row r="253" spans="2:8" x14ac:dyDescent="0.25">
      <c r="B253" s="760"/>
      <c r="C253" s="58" t="s">
        <v>137</v>
      </c>
      <c r="D253" s="59">
        <f>D$251/4</f>
        <v>0</v>
      </c>
      <c r="E253" s="57"/>
      <c r="F253" s="57"/>
      <c r="G253" s="57"/>
      <c r="H253" s="8"/>
    </row>
    <row r="254" spans="2:8" x14ac:dyDescent="0.25">
      <c r="B254" s="760"/>
      <c r="C254" s="58" t="s">
        <v>140</v>
      </c>
      <c r="D254" s="59">
        <f>D$251/4</f>
        <v>0</v>
      </c>
      <c r="E254" s="57"/>
      <c r="F254" s="57"/>
      <c r="G254" s="57"/>
      <c r="H254" s="8"/>
    </row>
    <row r="255" spans="2:8" ht="17.25" thickBot="1" x14ac:dyDescent="0.3">
      <c r="B255" s="762"/>
      <c r="C255" s="60" t="s">
        <v>148</v>
      </c>
      <c r="D255" s="61">
        <f>D$251/4</f>
        <v>0</v>
      </c>
      <c r="E255" s="57"/>
      <c r="F255" s="57"/>
      <c r="G255" s="57"/>
      <c r="H255" s="8"/>
    </row>
    <row r="256" spans="2:8" s="8" customFormat="1" ht="17.25" thickBot="1" x14ac:dyDescent="0.3">
      <c r="B256" s="121"/>
      <c r="C256" s="122"/>
      <c r="D256" s="57"/>
      <c r="E256" s="57"/>
      <c r="F256" s="57"/>
      <c r="G256" s="57"/>
    </row>
    <row r="257" spans="2:8" s="8" customFormat="1" ht="33.75" thickBot="1" x14ac:dyDescent="0.3">
      <c r="B257" s="20" t="s">
        <v>100</v>
      </c>
      <c r="C257" s="21" t="s">
        <v>153</v>
      </c>
      <c r="D257" s="22" t="s">
        <v>65</v>
      </c>
      <c r="E257" s="57"/>
      <c r="F257" s="57"/>
      <c r="G257" s="57"/>
    </row>
    <row r="258" spans="2:8" ht="33" x14ac:dyDescent="0.25">
      <c r="B258" s="756" t="s">
        <v>30</v>
      </c>
      <c r="C258" s="72" t="s">
        <v>195</v>
      </c>
      <c r="D258" s="81"/>
      <c r="E258" s="57"/>
      <c r="F258" s="57"/>
      <c r="G258" s="57"/>
      <c r="H258" s="8"/>
    </row>
    <row r="259" spans="2:8" x14ac:dyDescent="0.25">
      <c r="B259" s="757"/>
      <c r="C259" s="58" t="s">
        <v>136</v>
      </c>
      <c r="D259" s="59">
        <f>D$258/4</f>
        <v>0</v>
      </c>
      <c r="E259" s="57"/>
      <c r="F259" s="57"/>
      <c r="G259" s="57"/>
      <c r="H259" s="8"/>
    </row>
    <row r="260" spans="2:8" x14ac:dyDescent="0.25">
      <c r="B260" s="757"/>
      <c r="C260" s="58" t="s">
        <v>137</v>
      </c>
      <c r="D260" s="59">
        <f t="shared" ref="D260:D262" si="168">D$258/4</f>
        <v>0</v>
      </c>
      <c r="E260" s="57"/>
      <c r="F260" s="57"/>
      <c r="G260" s="57"/>
      <c r="H260" s="8"/>
    </row>
    <row r="261" spans="2:8" x14ac:dyDescent="0.25">
      <c r="B261" s="757"/>
      <c r="C261" s="58" t="s">
        <v>140</v>
      </c>
      <c r="D261" s="59">
        <f t="shared" si="168"/>
        <v>0</v>
      </c>
      <c r="E261" s="57"/>
      <c r="F261" s="57"/>
      <c r="G261" s="57"/>
      <c r="H261" s="8"/>
    </row>
    <row r="262" spans="2:8" ht="17.25" thickBot="1" x14ac:dyDescent="0.3">
      <c r="B262" s="763"/>
      <c r="C262" s="60" t="s">
        <v>148</v>
      </c>
      <c r="D262" s="61">
        <f t="shared" si="168"/>
        <v>0</v>
      </c>
      <c r="E262" s="57"/>
      <c r="F262" s="57"/>
      <c r="G262" s="57"/>
      <c r="H262" s="8"/>
    </row>
    <row r="263" spans="2:8" s="8" customFormat="1" ht="39.75" customHeight="1" x14ac:dyDescent="0.25">
      <c r="B263" s="125"/>
      <c r="C263" s="126"/>
      <c r="D263" s="57"/>
      <c r="E263" s="57"/>
      <c r="F263" s="57"/>
      <c r="G263" s="57"/>
    </row>
    <row r="264" spans="2:8" s="19" customFormat="1" ht="32.25" customHeight="1" x14ac:dyDescent="0.25">
      <c r="B264" s="720" t="s">
        <v>274</v>
      </c>
      <c r="C264" s="720"/>
      <c r="D264" s="720"/>
      <c r="E264" s="720"/>
      <c r="F264" s="720"/>
      <c r="G264" s="192"/>
    </row>
    <row r="265" spans="2:8" s="8" customFormat="1" ht="17.25" thickBot="1" x14ac:dyDescent="0.3">
      <c r="B265" s="198"/>
      <c r="C265" s="198"/>
      <c r="D265" s="198"/>
      <c r="E265" s="198"/>
      <c r="F265" s="198"/>
      <c r="G265" s="198"/>
    </row>
    <row r="266" spans="2:8" s="8" customFormat="1" ht="43.5" customHeight="1" x14ac:dyDescent="0.25">
      <c r="B266" s="790" t="s">
        <v>216</v>
      </c>
      <c r="C266" s="791"/>
      <c r="D266" s="231">
        <f>SUM(D267:D270)</f>
        <v>0</v>
      </c>
      <c r="E266" s="198"/>
      <c r="F266" s="198"/>
      <c r="G266" s="198"/>
    </row>
    <row r="267" spans="2:8" s="8" customFormat="1" ht="25.5" customHeight="1" x14ac:dyDescent="0.25">
      <c r="B267" s="765" t="s">
        <v>136</v>
      </c>
      <c r="C267" s="766"/>
      <c r="D267" s="232">
        <f>D274+D346</f>
        <v>0</v>
      </c>
      <c r="E267" s="198"/>
      <c r="F267" s="198"/>
      <c r="G267" s="198"/>
    </row>
    <row r="268" spans="2:8" s="8" customFormat="1" ht="25.5" customHeight="1" x14ac:dyDescent="0.25">
      <c r="B268" s="765" t="s">
        <v>137</v>
      </c>
      <c r="C268" s="766"/>
      <c r="D268" s="232">
        <f t="shared" ref="D268:D270" si="169">D275+D347</f>
        <v>0</v>
      </c>
      <c r="E268" s="198"/>
      <c r="F268" s="198"/>
      <c r="G268" s="198"/>
    </row>
    <row r="269" spans="2:8" s="8" customFormat="1" ht="25.5" customHeight="1" x14ac:dyDescent="0.25">
      <c r="B269" s="765" t="s">
        <v>140</v>
      </c>
      <c r="C269" s="766"/>
      <c r="D269" s="232">
        <f t="shared" si="169"/>
        <v>0</v>
      </c>
      <c r="E269" s="198"/>
      <c r="F269" s="198"/>
      <c r="G269" s="198"/>
    </row>
    <row r="270" spans="2:8" s="8" customFormat="1" ht="25.5" customHeight="1" thickBot="1" x14ac:dyDescent="0.3">
      <c r="B270" s="767" t="s">
        <v>148</v>
      </c>
      <c r="C270" s="768"/>
      <c r="D270" s="233">
        <f t="shared" si="169"/>
        <v>0</v>
      </c>
      <c r="E270" s="198"/>
      <c r="F270" s="198"/>
      <c r="G270" s="198"/>
    </row>
    <row r="271" spans="2:8" s="8" customFormat="1" ht="17.25" thickBot="1" x14ac:dyDescent="0.3">
      <c r="B271" s="198"/>
      <c r="C271" s="198"/>
      <c r="D271" s="198"/>
      <c r="E271" s="198"/>
      <c r="F271" s="198"/>
      <c r="G271" s="198"/>
    </row>
    <row r="272" spans="2:8" ht="33.75" thickBot="1" x14ac:dyDescent="0.3">
      <c r="B272" s="47" t="s">
        <v>100</v>
      </c>
      <c r="C272" s="48" t="s">
        <v>153</v>
      </c>
      <c r="D272" s="49" t="s">
        <v>65</v>
      </c>
      <c r="E272" s="23"/>
      <c r="F272" s="23"/>
      <c r="G272" s="23"/>
      <c r="H272" s="8"/>
    </row>
    <row r="273" spans="2:8" ht="33" x14ac:dyDescent="0.25">
      <c r="B273" s="794">
        <v>3100</v>
      </c>
      <c r="C273" s="72" t="s">
        <v>197</v>
      </c>
      <c r="D273" s="73">
        <f>SUM(D274:D277)</f>
        <v>0</v>
      </c>
      <c r="E273" s="52"/>
      <c r="F273" s="52"/>
      <c r="G273" s="52"/>
      <c r="H273" s="8"/>
    </row>
    <row r="274" spans="2:8" x14ac:dyDescent="0.25">
      <c r="B274" s="795"/>
      <c r="C274" s="58" t="s">
        <v>136</v>
      </c>
      <c r="D274" s="59">
        <f>D279+D284+D299+D314+D334+D339</f>
        <v>0</v>
      </c>
      <c r="E274" s="52"/>
      <c r="F274" s="52"/>
      <c r="G274" s="52"/>
      <c r="H274" s="8"/>
    </row>
    <row r="275" spans="2:8" x14ac:dyDescent="0.25">
      <c r="B275" s="795"/>
      <c r="C275" s="58" t="s">
        <v>137</v>
      </c>
      <c r="D275" s="59">
        <f t="shared" ref="D275" si="170">D280+D285+D300+D315+D335+D340</f>
        <v>0</v>
      </c>
      <c r="E275" s="52"/>
      <c r="F275" s="8"/>
      <c r="G275" s="52"/>
      <c r="H275" s="8"/>
    </row>
    <row r="276" spans="2:8" x14ac:dyDescent="0.25">
      <c r="B276" s="795"/>
      <c r="C276" s="58" t="s">
        <v>140</v>
      </c>
      <c r="D276" s="59">
        <f>D281+D286+D301+D316+D336+D341</f>
        <v>0</v>
      </c>
      <c r="E276" s="52"/>
      <c r="F276" s="8"/>
      <c r="G276" s="52"/>
      <c r="H276" s="8"/>
    </row>
    <row r="277" spans="2:8" ht="17.25" thickBot="1" x14ac:dyDescent="0.3">
      <c r="B277" s="796"/>
      <c r="C277" s="60" t="s">
        <v>148</v>
      </c>
      <c r="D277" s="61">
        <f>D282+D287+D302+D317+D337+D342</f>
        <v>0</v>
      </c>
      <c r="E277" s="52"/>
      <c r="F277" s="8"/>
      <c r="G277" s="52"/>
      <c r="H277" s="8"/>
    </row>
    <row r="278" spans="2:8" ht="49.5" x14ac:dyDescent="0.25">
      <c r="B278" s="759">
        <v>3110</v>
      </c>
      <c r="C278" s="72" t="s">
        <v>198</v>
      </c>
      <c r="D278" s="73">
        <f>SUM(D279:D282)</f>
        <v>0</v>
      </c>
      <c r="E278" s="16"/>
      <c r="F278" s="8"/>
      <c r="G278" s="16"/>
      <c r="H278" s="8"/>
    </row>
    <row r="279" spans="2:8" x14ac:dyDescent="0.25">
      <c r="B279" s="760"/>
      <c r="C279" s="58" t="s">
        <v>136</v>
      </c>
      <c r="D279" s="102"/>
      <c r="E279" s="16"/>
      <c r="F279" s="8"/>
      <c r="G279" s="16"/>
      <c r="H279" s="8"/>
    </row>
    <row r="280" spans="2:8" x14ac:dyDescent="0.25">
      <c r="B280" s="760"/>
      <c r="C280" s="58" t="s">
        <v>137</v>
      </c>
      <c r="D280" s="102"/>
      <c r="E280" s="16"/>
      <c r="F280" s="8"/>
      <c r="G280" s="16"/>
      <c r="H280" s="8"/>
    </row>
    <row r="281" spans="2:8" x14ac:dyDescent="0.25">
      <c r="B281" s="760"/>
      <c r="C281" s="58" t="s">
        <v>140</v>
      </c>
      <c r="D281" s="102"/>
      <c r="E281" s="16"/>
      <c r="F281" s="8"/>
      <c r="G281" s="16"/>
      <c r="H281" s="8"/>
    </row>
    <row r="282" spans="2:8" s="8" customFormat="1" ht="17.25" thickBot="1" x14ac:dyDescent="0.3">
      <c r="B282" s="761"/>
      <c r="C282" s="79" t="s">
        <v>148</v>
      </c>
      <c r="D282" s="117"/>
    </row>
    <row r="283" spans="2:8" ht="33" x14ac:dyDescent="0.25">
      <c r="B283" s="759">
        <v>3120</v>
      </c>
      <c r="C283" s="72" t="s">
        <v>199</v>
      </c>
      <c r="D283" s="73">
        <f>D288+D293</f>
        <v>0</v>
      </c>
      <c r="E283" s="52"/>
      <c r="F283" s="8"/>
      <c r="G283" s="52"/>
      <c r="H283" s="8"/>
    </row>
    <row r="284" spans="2:8" x14ac:dyDescent="0.25">
      <c r="B284" s="760"/>
      <c r="C284" s="58" t="s">
        <v>136</v>
      </c>
      <c r="D284" s="59">
        <f>D289+D294</f>
        <v>0</v>
      </c>
      <c r="E284" s="52"/>
      <c r="F284" s="8"/>
      <c r="G284" s="52"/>
      <c r="H284" s="8"/>
    </row>
    <row r="285" spans="2:8" x14ac:dyDescent="0.25">
      <c r="B285" s="760"/>
      <c r="C285" s="58" t="s">
        <v>137</v>
      </c>
      <c r="D285" s="59">
        <f t="shared" ref="D285:D287" si="171">D290+D295</f>
        <v>0</v>
      </c>
      <c r="E285" s="52"/>
      <c r="F285" s="8"/>
      <c r="G285" s="52"/>
      <c r="H285" s="8"/>
    </row>
    <row r="286" spans="2:8" x14ac:dyDescent="0.25">
      <c r="B286" s="760"/>
      <c r="C286" s="58" t="s">
        <v>140</v>
      </c>
      <c r="D286" s="59">
        <f>D291+D296</f>
        <v>0</v>
      </c>
      <c r="E286" s="52"/>
      <c r="F286" s="8"/>
      <c r="G286" s="52"/>
      <c r="H286" s="8"/>
    </row>
    <row r="287" spans="2:8" ht="17.25" thickBot="1" x14ac:dyDescent="0.3">
      <c r="B287" s="761"/>
      <c r="C287" s="79" t="s">
        <v>148</v>
      </c>
      <c r="D287" s="80">
        <f t="shared" si="171"/>
        <v>0</v>
      </c>
      <c r="E287" s="52"/>
      <c r="F287" s="8"/>
      <c r="G287" s="52"/>
      <c r="H287" s="8"/>
    </row>
    <row r="288" spans="2:8" ht="33" x14ac:dyDescent="0.25">
      <c r="B288" s="797">
        <v>3121</v>
      </c>
      <c r="C288" s="72" t="s">
        <v>200</v>
      </c>
      <c r="D288" s="73">
        <f>SUM(D289:D292)</f>
        <v>0</v>
      </c>
      <c r="E288" s="98"/>
      <c r="F288" s="8"/>
      <c r="G288" s="98"/>
      <c r="H288" s="8"/>
    </row>
    <row r="289" spans="2:8" x14ac:dyDescent="0.25">
      <c r="B289" s="798"/>
      <c r="C289" s="58" t="s">
        <v>136</v>
      </c>
      <c r="D289" s="102"/>
      <c r="E289" s="98"/>
      <c r="F289" s="8"/>
      <c r="G289" s="98"/>
      <c r="H289" s="8"/>
    </row>
    <row r="290" spans="2:8" x14ac:dyDescent="0.25">
      <c r="B290" s="798"/>
      <c r="C290" s="58" t="s">
        <v>137</v>
      </c>
      <c r="D290" s="102"/>
      <c r="E290" s="98"/>
      <c r="F290" s="8"/>
      <c r="G290" s="98"/>
      <c r="H290" s="8"/>
    </row>
    <row r="291" spans="2:8" x14ac:dyDescent="0.25">
      <c r="B291" s="798"/>
      <c r="C291" s="58" t="s">
        <v>140</v>
      </c>
      <c r="D291" s="102"/>
      <c r="E291" s="98"/>
      <c r="F291" s="8"/>
      <c r="G291" s="98"/>
      <c r="H291" s="8"/>
    </row>
    <row r="292" spans="2:8" ht="17.25" thickBot="1" x14ac:dyDescent="0.3">
      <c r="B292" s="799"/>
      <c r="C292" s="79" t="s">
        <v>148</v>
      </c>
      <c r="D292" s="117"/>
      <c r="E292" s="98"/>
      <c r="F292" s="8"/>
      <c r="G292" s="98"/>
      <c r="H292" s="8"/>
    </row>
    <row r="293" spans="2:8" ht="49.5" x14ac:dyDescent="0.25">
      <c r="B293" s="797">
        <v>3122</v>
      </c>
      <c r="C293" s="72" t="s">
        <v>201</v>
      </c>
      <c r="D293" s="73">
        <f>SUM(D294:D297)</f>
        <v>0</v>
      </c>
      <c r="E293" s="98"/>
      <c r="F293" s="8"/>
      <c r="G293" s="98"/>
      <c r="H293" s="8"/>
    </row>
    <row r="294" spans="2:8" x14ac:dyDescent="0.25">
      <c r="B294" s="798"/>
      <c r="C294" s="58" t="s">
        <v>136</v>
      </c>
      <c r="D294" s="102"/>
      <c r="E294" s="98"/>
      <c r="F294" s="8"/>
      <c r="G294" s="98"/>
      <c r="H294" s="8"/>
    </row>
    <row r="295" spans="2:8" x14ac:dyDescent="0.25">
      <c r="B295" s="798"/>
      <c r="C295" s="58" t="s">
        <v>137</v>
      </c>
      <c r="D295" s="102"/>
      <c r="E295" s="98"/>
      <c r="F295" s="8"/>
      <c r="G295" s="98"/>
      <c r="H295" s="8"/>
    </row>
    <row r="296" spans="2:8" x14ac:dyDescent="0.25">
      <c r="B296" s="798"/>
      <c r="C296" s="58" t="s">
        <v>140</v>
      </c>
      <c r="D296" s="102"/>
      <c r="E296" s="98"/>
      <c r="F296" s="8"/>
      <c r="G296" s="98"/>
      <c r="H296" s="8"/>
    </row>
    <row r="297" spans="2:8" s="8" customFormat="1" ht="17.25" thickBot="1" x14ac:dyDescent="0.3">
      <c r="B297" s="799"/>
      <c r="C297" s="79" t="s">
        <v>148</v>
      </c>
      <c r="D297" s="117"/>
      <c r="E297" s="98"/>
      <c r="G297" s="98"/>
    </row>
    <row r="298" spans="2:8" ht="33" x14ac:dyDescent="0.25">
      <c r="B298" s="759">
        <v>3130</v>
      </c>
      <c r="C298" s="72" t="s">
        <v>202</v>
      </c>
      <c r="D298" s="73">
        <f>D303+D308</f>
        <v>0</v>
      </c>
      <c r="E298" s="52"/>
      <c r="F298" s="8"/>
      <c r="G298" s="52"/>
      <c r="H298" s="8"/>
    </row>
    <row r="299" spans="2:8" x14ac:dyDescent="0.25">
      <c r="B299" s="760"/>
      <c r="C299" s="58" t="s">
        <v>136</v>
      </c>
      <c r="D299" s="75">
        <f>D304+D309</f>
        <v>0</v>
      </c>
      <c r="E299" s="52"/>
      <c r="F299" s="8"/>
      <c r="G299" s="52"/>
      <c r="H299" s="8"/>
    </row>
    <row r="300" spans="2:8" x14ac:dyDescent="0.25">
      <c r="B300" s="760"/>
      <c r="C300" s="58" t="s">
        <v>137</v>
      </c>
      <c r="D300" s="75">
        <f t="shared" ref="D300:D302" si="172">D305+D310</f>
        <v>0</v>
      </c>
      <c r="E300" s="52"/>
      <c r="F300" s="8"/>
      <c r="G300" s="52"/>
      <c r="H300" s="8"/>
    </row>
    <row r="301" spans="2:8" x14ac:dyDescent="0.25">
      <c r="B301" s="760"/>
      <c r="C301" s="58" t="s">
        <v>140</v>
      </c>
      <c r="D301" s="75">
        <f>D306+D311</f>
        <v>0</v>
      </c>
      <c r="E301" s="52"/>
      <c r="F301" s="8"/>
      <c r="G301" s="52"/>
      <c r="H301" s="8"/>
    </row>
    <row r="302" spans="2:8" ht="17.25" thickBot="1" x14ac:dyDescent="0.3">
      <c r="B302" s="761"/>
      <c r="C302" s="79" t="s">
        <v>148</v>
      </c>
      <c r="D302" s="120">
        <f t="shared" si="172"/>
        <v>0</v>
      </c>
      <c r="E302" s="52"/>
      <c r="F302" s="8"/>
      <c r="G302" s="52"/>
      <c r="H302" s="8"/>
    </row>
    <row r="303" spans="2:8" ht="33" x14ac:dyDescent="0.25">
      <c r="B303" s="797">
        <v>3131</v>
      </c>
      <c r="C303" s="72" t="s">
        <v>203</v>
      </c>
      <c r="D303" s="96">
        <f>SUM(D304:D307)</f>
        <v>0</v>
      </c>
      <c r="E303" s="98"/>
      <c r="F303" s="8"/>
      <c r="G303" s="98"/>
      <c r="H303" s="8"/>
    </row>
    <row r="304" spans="2:8" x14ac:dyDescent="0.25">
      <c r="B304" s="798"/>
      <c r="C304" s="58" t="s">
        <v>136</v>
      </c>
      <c r="D304" s="102"/>
      <c r="E304" s="98"/>
      <c r="F304" s="8"/>
      <c r="G304" s="98"/>
      <c r="H304" s="8"/>
    </row>
    <row r="305" spans="2:8" x14ac:dyDescent="0.25">
      <c r="B305" s="798"/>
      <c r="C305" s="58" t="s">
        <v>137</v>
      </c>
      <c r="D305" s="102"/>
      <c r="E305" s="98"/>
      <c r="F305" s="8"/>
      <c r="G305" s="98"/>
      <c r="H305" s="8"/>
    </row>
    <row r="306" spans="2:8" x14ac:dyDescent="0.25">
      <c r="B306" s="798"/>
      <c r="C306" s="58" t="s">
        <v>140</v>
      </c>
      <c r="D306" s="102"/>
      <c r="E306" s="98"/>
      <c r="F306" s="8"/>
      <c r="G306" s="98"/>
      <c r="H306" s="8"/>
    </row>
    <row r="307" spans="2:8" ht="17.25" thickBot="1" x14ac:dyDescent="0.3">
      <c r="B307" s="799"/>
      <c r="C307" s="79" t="s">
        <v>148</v>
      </c>
      <c r="D307" s="117"/>
      <c r="E307" s="98"/>
      <c r="F307" s="8"/>
      <c r="G307" s="98"/>
      <c r="H307" s="8"/>
    </row>
    <row r="308" spans="2:8" ht="33" x14ac:dyDescent="0.25">
      <c r="B308" s="797">
        <v>3132</v>
      </c>
      <c r="C308" s="72" t="s">
        <v>204</v>
      </c>
      <c r="D308" s="96">
        <f>SUM(D309:D312)</f>
        <v>0</v>
      </c>
      <c r="E308" s="98"/>
      <c r="F308" s="8"/>
      <c r="G308" s="98"/>
      <c r="H308" s="8"/>
    </row>
    <row r="309" spans="2:8" x14ac:dyDescent="0.25">
      <c r="B309" s="798"/>
      <c r="C309" s="58" t="s">
        <v>136</v>
      </c>
      <c r="D309" s="102"/>
      <c r="E309" s="98"/>
      <c r="F309" s="8"/>
      <c r="G309" s="98"/>
      <c r="H309" s="8"/>
    </row>
    <row r="310" spans="2:8" x14ac:dyDescent="0.25">
      <c r="B310" s="798"/>
      <c r="C310" s="58" t="s">
        <v>137</v>
      </c>
      <c r="D310" s="102"/>
      <c r="E310" s="98"/>
      <c r="F310" s="8"/>
      <c r="G310" s="98"/>
      <c r="H310" s="8"/>
    </row>
    <row r="311" spans="2:8" x14ac:dyDescent="0.25">
      <c r="B311" s="798"/>
      <c r="C311" s="58" t="s">
        <v>140</v>
      </c>
      <c r="D311" s="102"/>
      <c r="E311" s="98"/>
      <c r="F311" s="8"/>
      <c r="G311" s="98"/>
      <c r="H311" s="8"/>
    </row>
    <row r="312" spans="2:8" ht="17.25" thickBot="1" x14ac:dyDescent="0.3">
      <c r="B312" s="799"/>
      <c r="C312" s="79" t="s">
        <v>148</v>
      </c>
      <c r="D312" s="117"/>
      <c r="E312" s="98"/>
      <c r="F312" s="8"/>
      <c r="G312" s="98"/>
      <c r="H312" s="8"/>
    </row>
    <row r="313" spans="2:8" ht="33" x14ac:dyDescent="0.25">
      <c r="B313" s="759">
        <v>3140</v>
      </c>
      <c r="C313" s="72" t="s">
        <v>205</v>
      </c>
      <c r="D313" s="73">
        <f>D318+D323+D328</f>
        <v>0</v>
      </c>
      <c r="E313" s="52"/>
      <c r="F313" s="8"/>
      <c r="G313" s="52"/>
      <c r="H313" s="8"/>
    </row>
    <row r="314" spans="2:8" x14ac:dyDescent="0.25">
      <c r="B314" s="760"/>
      <c r="C314" s="58" t="s">
        <v>136</v>
      </c>
      <c r="D314" s="75">
        <f>D319+D324+D329</f>
        <v>0</v>
      </c>
      <c r="E314" s="52"/>
      <c r="F314" s="8"/>
      <c r="G314" s="52"/>
      <c r="H314" s="8"/>
    </row>
    <row r="315" spans="2:8" x14ac:dyDescent="0.25">
      <c r="B315" s="760"/>
      <c r="C315" s="58" t="s">
        <v>137</v>
      </c>
      <c r="D315" s="75">
        <f t="shared" ref="D315" si="173">D320+D325+D330</f>
        <v>0</v>
      </c>
      <c r="E315" s="52"/>
      <c r="F315" s="8"/>
      <c r="G315" s="52"/>
      <c r="H315" s="8"/>
    </row>
    <row r="316" spans="2:8" x14ac:dyDescent="0.25">
      <c r="B316" s="760"/>
      <c r="C316" s="58" t="s">
        <v>140</v>
      </c>
      <c r="D316" s="75">
        <f>D321+D326+D331</f>
        <v>0</v>
      </c>
      <c r="E316" s="52"/>
      <c r="F316" s="8"/>
      <c r="G316" s="52"/>
      <c r="H316" s="8"/>
    </row>
    <row r="317" spans="2:8" ht="17.25" thickBot="1" x14ac:dyDescent="0.3">
      <c r="B317" s="762"/>
      <c r="C317" s="60" t="s">
        <v>148</v>
      </c>
      <c r="D317" s="76">
        <f>D322+D327+D332</f>
        <v>0</v>
      </c>
      <c r="E317" s="52"/>
      <c r="F317" s="8"/>
      <c r="G317" s="52"/>
      <c r="H317" s="8"/>
    </row>
    <row r="318" spans="2:8" ht="33" x14ac:dyDescent="0.25">
      <c r="B318" s="800">
        <v>3141</v>
      </c>
      <c r="C318" s="55" t="s">
        <v>206</v>
      </c>
      <c r="D318" s="64">
        <f>SUM(D319:D322)</f>
        <v>0</v>
      </c>
      <c r="E318" s="98"/>
      <c r="F318" s="98"/>
      <c r="G318" s="98"/>
      <c r="H318" s="8"/>
    </row>
    <row r="319" spans="2:8" x14ac:dyDescent="0.25">
      <c r="B319" s="798"/>
      <c r="C319" s="58" t="s">
        <v>136</v>
      </c>
      <c r="D319" s="102"/>
      <c r="E319" s="98"/>
      <c r="F319" s="98"/>
      <c r="G319" s="98"/>
      <c r="H319" s="8"/>
    </row>
    <row r="320" spans="2:8" x14ac:dyDescent="0.25">
      <c r="B320" s="798"/>
      <c r="C320" s="58" t="s">
        <v>137</v>
      </c>
      <c r="D320" s="102"/>
      <c r="E320" s="98"/>
      <c r="F320" s="98"/>
      <c r="G320" s="98"/>
      <c r="H320" s="8"/>
    </row>
    <row r="321" spans="2:8" x14ac:dyDescent="0.25">
      <c r="B321" s="798"/>
      <c r="C321" s="58" t="s">
        <v>140</v>
      </c>
      <c r="D321" s="102"/>
      <c r="E321" s="98"/>
      <c r="F321" s="98"/>
      <c r="G321" s="98"/>
      <c r="H321" s="8"/>
    </row>
    <row r="322" spans="2:8" ht="17.25" thickBot="1" x14ac:dyDescent="0.3">
      <c r="B322" s="799"/>
      <c r="C322" s="79" t="s">
        <v>148</v>
      </c>
      <c r="D322" s="117"/>
      <c r="E322" s="98"/>
      <c r="F322" s="98"/>
      <c r="G322" s="98"/>
      <c r="H322" s="8"/>
    </row>
    <row r="323" spans="2:8" ht="33" x14ac:dyDescent="0.25">
      <c r="B323" s="797">
        <v>3142</v>
      </c>
      <c r="C323" s="72" t="s">
        <v>207</v>
      </c>
      <c r="D323" s="96">
        <f>SUM(D324:D327)</f>
        <v>0</v>
      </c>
      <c r="E323" s="98"/>
      <c r="F323" s="98"/>
      <c r="G323" s="98"/>
      <c r="H323" s="8"/>
    </row>
    <row r="324" spans="2:8" x14ac:dyDescent="0.25">
      <c r="B324" s="798"/>
      <c r="C324" s="58" t="s">
        <v>136</v>
      </c>
      <c r="D324" s="102"/>
      <c r="E324" s="98"/>
      <c r="F324" s="98"/>
      <c r="G324" s="98"/>
      <c r="H324" s="8"/>
    </row>
    <row r="325" spans="2:8" x14ac:dyDescent="0.25">
      <c r="B325" s="798"/>
      <c r="C325" s="58" t="s">
        <v>137</v>
      </c>
      <c r="D325" s="102"/>
      <c r="E325" s="98"/>
      <c r="F325" s="98"/>
      <c r="G325" s="98"/>
      <c r="H325" s="8"/>
    </row>
    <row r="326" spans="2:8" x14ac:dyDescent="0.25">
      <c r="B326" s="798"/>
      <c r="C326" s="58" t="s">
        <v>140</v>
      </c>
      <c r="D326" s="102"/>
      <c r="E326" s="98"/>
      <c r="F326" s="98"/>
      <c r="G326" s="98"/>
      <c r="H326" s="8"/>
    </row>
    <row r="327" spans="2:8" ht="17.25" thickBot="1" x14ac:dyDescent="0.3">
      <c r="B327" s="799"/>
      <c r="C327" s="79" t="s">
        <v>148</v>
      </c>
      <c r="D327" s="117"/>
      <c r="E327" s="98"/>
      <c r="F327" s="98"/>
      <c r="G327" s="98"/>
      <c r="H327" s="8"/>
    </row>
    <row r="328" spans="2:8" ht="49.5" x14ac:dyDescent="0.25">
      <c r="B328" s="797">
        <v>3143</v>
      </c>
      <c r="C328" s="72" t="s">
        <v>208</v>
      </c>
      <c r="D328" s="96">
        <f>SUM(D329:D332)</f>
        <v>0</v>
      </c>
      <c r="E328" s="98"/>
      <c r="F328" s="98"/>
      <c r="G328" s="98"/>
      <c r="H328" s="8"/>
    </row>
    <row r="329" spans="2:8" x14ac:dyDescent="0.25">
      <c r="B329" s="798"/>
      <c r="C329" s="58" t="s">
        <v>136</v>
      </c>
      <c r="D329" s="102"/>
      <c r="E329" s="98"/>
      <c r="F329" s="98"/>
      <c r="G329" s="98"/>
      <c r="H329" s="8"/>
    </row>
    <row r="330" spans="2:8" x14ac:dyDescent="0.25">
      <c r="B330" s="798"/>
      <c r="C330" s="58" t="s">
        <v>137</v>
      </c>
      <c r="D330" s="102"/>
      <c r="E330" s="98"/>
      <c r="F330" s="98"/>
      <c r="G330" s="98"/>
      <c r="H330" s="8"/>
    </row>
    <row r="331" spans="2:8" x14ac:dyDescent="0.25">
      <c r="B331" s="798"/>
      <c r="C331" s="58" t="s">
        <v>140</v>
      </c>
      <c r="D331" s="102"/>
      <c r="E331" s="98"/>
      <c r="F331" s="98"/>
      <c r="G331" s="98"/>
      <c r="H331" s="8"/>
    </row>
    <row r="332" spans="2:8" ht="17.25" thickBot="1" x14ac:dyDescent="0.3">
      <c r="B332" s="799"/>
      <c r="C332" s="79" t="s">
        <v>148</v>
      </c>
      <c r="D332" s="117"/>
      <c r="E332" s="98"/>
      <c r="F332" s="98"/>
      <c r="G332" s="98"/>
      <c r="H332" s="8"/>
    </row>
    <row r="333" spans="2:8" ht="33" x14ac:dyDescent="0.25">
      <c r="B333" s="759">
        <v>3150</v>
      </c>
      <c r="C333" s="72" t="s">
        <v>209</v>
      </c>
      <c r="D333" s="96">
        <f>SUM(D334:D337)</f>
        <v>0</v>
      </c>
      <c r="E333" s="98"/>
      <c r="F333" s="98"/>
      <c r="G333" s="98"/>
      <c r="H333" s="8"/>
    </row>
    <row r="334" spans="2:8" x14ac:dyDescent="0.25">
      <c r="B334" s="760"/>
      <c r="C334" s="58" t="s">
        <v>136</v>
      </c>
      <c r="D334" s="102"/>
      <c r="E334" s="98"/>
      <c r="F334" s="98"/>
      <c r="G334" s="98"/>
      <c r="H334" s="8"/>
    </row>
    <row r="335" spans="2:8" x14ac:dyDescent="0.25">
      <c r="B335" s="760"/>
      <c r="C335" s="58" t="s">
        <v>137</v>
      </c>
      <c r="D335" s="102"/>
      <c r="E335" s="98"/>
      <c r="F335" s="98"/>
      <c r="G335" s="98"/>
      <c r="H335" s="8"/>
    </row>
    <row r="336" spans="2:8" x14ac:dyDescent="0.25">
      <c r="B336" s="760"/>
      <c r="C336" s="58" t="s">
        <v>140</v>
      </c>
      <c r="D336" s="102"/>
      <c r="E336" s="98"/>
      <c r="F336" s="98"/>
      <c r="G336" s="98"/>
      <c r="H336" s="8"/>
    </row>
    <row r="337" spans="2:8" ht="17.25" thickBot="1" x14ac:dyDescent="0.3">
      <c r="B337" s="761"/>
      <c r="C337" s="79" t="s">
        <v>148</v>
      </c>
      <c r="D337" s="117"/>
      <c r="E337" s="98"/>
      <c r="F337" s="98"/>
      <c r="G337" s="98"/>
      <c r="H337" s="8"/>
    </row>
    <row r="338" spans="2:8" ht="33" x14ac:dyDescent="0.25">
      <c r="B338" s="759">
        <v>3160</v>
      </c>
      <c r="C338" s="72" t="s">
        <v>210</v>
      </c>
      <c r="D338" s="96">
        <f>SUM(D339:D342)</f>
        <v>0</v>
      </c>
      <c r="E338" s="98"/>
      <c r="F338" s="98"/>
      <c r="G338" s="98"/>
      <c r="H338" s="8"/>
    </row>
    <row r="339" spans="2:8" x14ac:dyDescent="0.25">
      <c r="B339" s="760"/>
      <c r="C339" s="58" t="s">
        <v>136</v>
      </c>
      <c r="D339" s="102"/>
      <c r="E339" s="98"/>
      <c r="F339" s="98"/>
      <c r="G339" s="98"/>
      <c r="H339" s="8"/>
    </row>
    <row r="340" spans="2:8" x14ac:dyDescent="0.25">
      <c r="B340" s="760"/>
      <c r="C340" s="58" t="s">
        <v>137</v>
      </c>
      <c r="D340" s="102"/>
      <c r="E340" s="98"/>
      <c r="F340" s="98"/>
      <c r="G340" s="98"/>
      <c r="H340" s="8"/>
    </row>
    <row r="341" spans="2:8" x14ac:dyDescent="0.25">
      <c r="B341" s="760"/>
      <c r="C341" s="58" t="s">
        <v>140</v>
      </c>
      <c r="D341" s="102"/>
      <c r="E341" s="98"/>
      <c r="F341" s="98"/>
      <c r="G341" s="98"/>
      <c r="H341" s="8"/>
    </row>
    <row r="342" spans="2:8" ht="17.25" thickBot="1" x14ac:dyDescent="0.3">
      <c r="B342" s="762"/>
      <c r="C342" s="60" t="s">
        <v>148</v>
      </c>
      <c r="D342" s="118"/>
      <c r="E342" s="98"/>
      <c r="F342" s="98"/>
      <c r="G342" s="98"/>
      <c r="H342" s="8"/>
    </row>
    <row r="343" spans="2:8" s="16" customFormat="1" ht="17.25" thickBot="1" x14ac:dyDescent="0.3">
      <c r="B343" s="127"/>
      <c r="C343" s="128"/>
      <c r="D343" s="52"/>
      <c r="E343" s="57"/>
      <c r="F343" s="57"/>
      <c r="G343" s="57"/>
    </row>
    <row r="344" spans="2:8" s="8" customFormat="1" ht="43.5" customHeight="1" thickBot="1" x14ac:dyDescent="0.3">
      <c r="B344" s="20" t="s">
        <v>100</v>
      </c>
      <c r="C344" s="21" t="s">
        <v>153</v>
      </c>
      <c r="D344" s="22" t="s">
        <v>65</v>
      </c>
      <c r="E344" s="98"/>
      <c r="F344" s="98"/>
      <c r="G344" s="98"/>
    </row>
    <row r="345" spans="2:8" ht="33" x14ac:dyDescent="0.25">
      <c r="B345" s="776">
        <v>3200</v>
      </c>
      <c r="C345" s="72" t="s">
        <v>211</v>
      </c>
      <c r="D345" s="73">
        <f>D350+D355+D360+D365</f>
        <v>0</v>
      </c>
      <c r="E345" s="52"/>
      <c r="F345" s="52"/>
      <c r="G345" s="52"/>
      <c r="H345" s="8"/>
    </row>
    <row r="346" spans="2:8" x14ac:dyDescent="0.25">
      <c r="B346" s="777"/>
      <c r="C346" s="58" t="s">
        <v>136</v>
      </c>
      <c r="D346" s="75">
        <f>D351+D356+D361+D366</f>
        <v>0</v>
      </c>
      <c r="E346" s="52"/>
      <c r="F346" s="52"/>
      <c r="G346" s="52"/>
      <c r="H346" s="8"/>
    </row>
    <row r="347" spans="2:8" x14ac:dyDescent="0.25">
      <c r="B347" s="777"/>
      <c r="C347" s="58" t="s">
        <v>137</v>
      </c>
      <c r="D347" s="75">
        <f>D352+D357+D362+D367</f>
        <v>0</v>
      </c>
      <c r="E347" s="52"/>
      <c r="F347" s="52"/>
      <c r="G347" s="52"/>
      <c r="H347" s="8"/>
    </row>
    <row r="348" spans="2:8" x14ac:dyDescent="0.25">
      <c r="B348" s="777"/>
      <c r="C348" s="58" t="s">
        <v>140</v>
      </c>
      <c r="D348" s="75">
        <f t="shared" ref="D348:D349" si="174">D353+D358+D363+D368</f>
        <v>0</v>
      </c>
      <c r="E348" s="52"/>
      <c r="F348" s="52"/>
      <c r="G348" s="52"/>
      <c r="H348" s="8"/>
    </row>
    <row r="349" spans="2:8" ht="17.25" thickBot="1" x14ac:dyDescent="0.3">
      <c r="B349" s="804"/>
      <c r="C349" s="79" t="s">
        <v>148</v>
      </c>
      <c r="D349" s="120">
        <f t="shared" si="174"/>
        <v>0</v>
      </c>
      <c r="E349" s="52"/>
      <c r="F349" s="52"/>
      <c r="G349" s="52"/>
      <c r="H349" s="8"/>
    </row>
    <row r="350" spans="2:8" ht="49.5" x14ac:dyDescent="0.25">
      <c r="B350" s="759">
        <v>3210</v>
      </c>
      <c r="C350" s="72" t="s">
        <v>212</v>
      </c>
      <c r="D350" s="96">
        <f>SUM(D351:D354)</f>
        <v>0</v>
      </c>
      <c r="E350" s="57"/>
      <c r="F350" s="57"/>
      <c r="G350" s="57"/>
      <c r="H350" s="8"/>
    </row>
    <row r="351" spans="2:8" x14ac:dyDescent="0.25">
      <c r="B351" s="760"/>
      <c r="C351" s="58" t="s">
        <v>136</v>
      </c>
      <c r="D351" s="102"/>
      <c r="E351" s="57"/>
      <c r="F351" s="57"/>
      <c r="G351" s="57"/>
      <c r="H351" s="8"/>
    </row>
    <row r="352" spans="2:8" x14ac:dyDescent="0.25">
      <c r="B352" s="760"/>
      <c r="C352" s="58" t="s">
        <v>137</v>
      </c>
      <c r="D352" s="102"/>
      <c r="E352" s="57"/>
      <c r="F352" s="57"/>
      <c r="G352" s="57"/>
      <c r="H352" s="8"/>
    </row>
    <row r="353" spans="2:8" x14ac:dyDescent="0.25">
      <c r="B353" s="760"/>
      <c r="C353" s="58" t="s">
        <v>140</v>
      </c>
      <c r="D353" s="102"/>
      <c r="E353" s="57"/>
      <c r="F353" s="57"/>
      <c r="G353" s="57"/>
      <c r="H353" s="8"/>
    </row>
    <row r="354" spans="2:8" ht="17.25" thickBot="1" x14ac:dyDescent="0.3">
      <c r="B354" s="761"/>
      <c r="C354" s="79" t="s">
        <v>148</v>
      </c>
      <c r="D354" s="117"/>
      <c r="E354" s="57"/>
      <c r="F354" s="57"/>
      <c r="G354" s="57"/>
      <c r="H354" s="8"/>
    </row>
    <row r="355" spans="2:8" ht="49.5" x14ac:dyDescent="0.25">
      <c r="B355" s="759">
        <v>3220</v>
      </c>
      <c r="C355" s="72" t="s">
        <v>213</v>
      </c>
      <c r="D355" s="96">
        <f>SUM(D356:D359)</f>
        <v>0</v>
      </c>
      <c r="E355" s="57"/>
      <c r="F355" s="57"/>
      <c r="G355" s="57"/>
      <c r="H355" s="8"/>
    </row>
    <row r="356" spans="2:8" x14ac:dyDescent="0.25">
      <c r="B356" s="760"/>
      <c r="C356" s="58" t="s">
        <v>136</v>
      </c>
      <c r="D356" s="102"/>
      <c r="E356" s="57"/>
      <c r="F356" s="57"/>
      <c r="G356" s="57"/>
      <c r="H356" s="8"/>
    </row>
    <row r="357" spans="2:8" x14ac:dyDescent="0.25">
      <c r="B357" s="760"/>
      <c r="C357" s="58" t="s">
        <v>137</v>
      </c>
      <c r="D357" s="102"/>
      <c r="E357" s="57"/>
      <c r="F357" s="57"/>
      <c r="G357" s="57"/>
      <c r="H357" s="8"/>
    </row>
    <row r="358" spans="2:8" x14ac:dyDescent="0.25">
      <c r="B358" s="760"/>
      <c r="C358" s="58" t="s">
        <v>140</v>
      </c>
      <c r="D358" s="102"/>
      <c r="E358" s="57"/>
      <c r="F358" s="57"/>
      <c r="G358" s="57"/>
      <c r="H358" s="8"/>
    </row>
    <row r="359" spans="2:8" ht="17.25" thickBot="1" x14ac:dyDescent="0.3">
      <c r="B359" s="761"/>
      <c r="C359" s="79" t="s">
        <v>148</v>
      </c>
      <c r="D359" s="117"/>
      <c r="E359" s="57"/>
      <c r="F359" s="57"/>
      <c r="G359" s="57"/>
      <c r="H359" s="8"/>
    </row>
    <row r="360" spans="2:8" ht="49.5" x14ac:dyDescent="0.25">
      <c r="B360" s="759">
        <v>3230</v>
      </c>
      <c r="C360" s="72" t="s">
        <v>214</v>
      </c>
      <c r="D360" s="96">
        <f>SUM(D361:D364)</f>
        <v>0</v>
      </c>
      <c r="E360" s="57"/>
      <c r="F360" s="57"/>
      <c r="G360" s="57"/>
      <c r="H360" s="8"/>
    </row>
    <row r="361" spans="2:8" x14ac:dyDescent="0.25">
      <c r="B361" s="760"/>
      <c r="C361" s="58" t="s">
        <v>136</v>
      </c>
      <c r="D361" s="102"/>
      <c r="E361" s="57"/>
      <c r="F361" s="57"/>
      <c r="G361" s="57"/>
      <c r="H361" s="8"/>
    </row>
    <row r="362" spans="2:8" x14ac:dyDescent="0.25">
      <c r="B362" s="760"/>
      <c r="C362" s="58" t="s">
        <v>137</v>
      </c>
      <c r="D362" s="102"/>
      <c r="E362" s="57"/>
      <c r="F362" s="57"/>
      <c r="G362" s="57"/>
      <c r="H362" s="8"/>
    </row>
    <row r="363" spans="2:8" x14ac:dyDescent="0.25">
      <c r="B363" s="760"/>
      <c r="C363" s="58" t="s">
        <v>140</v>
      </c>
      <c r="D363" s="102"/>
      <c r="E363" s="57"/>
      <c r="F363" s="57"/>
      <c r="G363" s="57"/>
      <c r="H363" s="8"/>
    </row>
    <row r="364" spans="2:8" ht="17.25" thickBot="1" x14ac:dyDescent="0.3">
      <c r="B364" s="761"/>
      <c r="C364" s="79" t="s">
        <v>148</v>
      </c>
      <c r="D364" s="117"/>
      <c r="E364" s="57"/>
      <c r="F364" s="57"/>
      <c r="G364" s="57"/>
      <c r="H364" s="8"/>
    </row>
    <row r="365" spans="2:8" ht="33" x14ac:dyDescent="0.25">
      <c r="B365" s="759">
        <v>3240</v>
      </c>
      <c r="C365" s="72" t="s">
        <v>215</v>
      </c>
      <c r="D365" s="96">
        <f>SUM(D366:D369)</f>
        <v>0</v>
      </c>
      <c r="E365" s="57"/>
      <c r="F365" s="57"/>
      <c r="G365" s="57"/>
      <c r="H365" s="8"/>
    </row>
    <row r="366" spans="2:8" x14ac:dyDescent="0.25">
      <c r="B366" s="760"/>
      <c r="C366" s="58" t="s">
        <v>136</v>
      </c>
      <c r="D366" s="102"/>
      <c r="E366" s="57"/>
      <c r="F366" s="57"/>
      <c r="G366" s="57"/>
      <c r="H366" s="8"/>
    </row>
    <row r="367" spans="2:8" x14ac:dyDescent="0.25">
      <c r="B367" s="760"/>
      <c r="C367" s="58" t="s">
        <v>137</v>
      </c>
      <c r="D367" s="102"/>
      <c r="E367" s="57"/>
      <c r="F367" s="57"/>
      <c r="G367" s="57"/>
      <c r="H367" s="8"/>
    </row>
    <row r="368" spans="2:8" x14ac:dyDescent="0.25">
      <c r="B368" s="760"/>
      <c r="C368" s="58" t="s">
        <v>140</v>
      </c>
      <c r="D368" s="102"/>
      <c r="E368" s="57"/>
      <c r="F368" s="57"/>
      <c r="G368" s="57"/>
      <c r="H368" s="8"/>
    </row>
    <row r="369" spans="2:8" ht="17.25" thickBot="1" x14ac:dyDescent="0.3">
      <c r="B369" s="762"/>
      <c r="C369" s="60" t="s">
        <v>148</v>
      </c>
      <c r="D369" s="118"/>
      <c r="E369" s="57"/>
      <c r="F369" s="57"/>
      <c r="G369" s="57"/>
      <c r="H369" s="8"/>
    </row>
    <row r="370" spans="2:8" s="8" customFormat="1" x14ac:dyDescent="0.25">
      <c r="B370" s="129"/>
      <c r="C370" s="130"/>
      <c r="D370" s="57"/>
      <c r="E370" s="57"/>
      <c r="F370" s="57"/>
      <c r="G370" s="57"/>
    </row>
    <row r="371" spans="2:8" s="19" customFormat="1" ht="22.5" x14ac:dyDescent="0.25">
      <c r="B371" s="793" t="s">
        <v>226</v>
      </c>
      <c r="C371" s="793"/>
      <c r="D371" s="793"/>
      <c r="E371" s="192"/>
      <c r="F371" s="192"/>
      <c r="G371" s="192"/>
    </row>
    <row r="372" spans="2:8" s="8" customFormat="1" ht="17.25" thickBot="1" x14ac:dyDescent="0.3">
      <c r="B372" s="198"/>
      <c r="C372" s="198"/>
      <c r="D372" s="198"/>
      <c r="E372" s="198"/>
      <c r="F372" s="198"/>
      <c r="G372" s="198"/>
    </row>
    <row r="373" spans="2:8" s="8" customFormat="1" ht="33.75" thickBot="1" x14ac:dyDescent="0.3">
      <c r="B373" s="47" t="s">
        <v>100</v>
      </c>
      <c r="C373" s="48" t="s">
        <v>153</v>
      </c>
      <c r="D373" s="49" t="s">
        <v>65</v>
      </c>
      <c r="E373" s="198"/>
      <c r="F373" s="198"/>
      <c r="G373" s="198"/>
    </row>
    <row r="374" spans="2:8" ht="33" x14ac:dyDescent="0.25">
      <c r="B374" s="776" t="s">
        <v>103</v>
      </c>
      <c r="C374" s="131" t="s">
        <v>217</v>
      </c>
      <c r="D374" s="96">
        <f>SUM(D375:D378)</f>
        <v>0</v>
      </c>
      <c r="E374" s="57"/>
      <c r="F374" s="57"/>
      <c r="G374" s="57"/>
      <c r="H374" s="8"/>
    </row>
    <row r="375" spans="2:8" x14ac:dyDescent="0.25">
      <c r="B375" s="777"/>
      <c r="C375" s="58" t="s">
        <v>136</v>
      </c>
      <c r="D375" s="102"/>
      <c r="E375" s="57"/>
      <c r="F375" s="57"/>
      <c r="G375" s="57"/>
      <c r="H375" s="8"/>
    </row>
    <row r="376" spans="2:8" x14ac:dyDescent="0.25">
      <c r="B376" s="777"/>
      <c r="C376" s="58" t="s">
        <v>137</v>
      </c>
      <c r="D376" s="102"/>
      <c r="E376" s="57"/>
      <c r="F376" s="57"/>
      <c r="G376" s="57"/>
      <c r="H376" s="8"/>
    </row>
    <row r="377" spans="2:8" x14ac:dyDescent="0.25">
      <c r="B377" s="777"/>
      <c r="C377" s="58" t="s">
        <v>140</v>
      </c>
      <c r="D377" s="102"/>
      <c r="E377" s="57"/>
      <c r="F377" s="57"/>
      <c r="G377" s="57"/>
      <c r="H377" s="8"/>
    </row>
    <row r="378" spans="2:8" s="8" customFormat="1" ht="17.25" thickBot="1" x14ac:dyDescent="0.3">
      <c r="B378" s="778"/>
      <c r="C378" s="60" t="s">
        <v>148</v>
      </c>
      <c r="D378" s="118"/>
      <c r="E378" s="57"/>
      <c r="F378" s="57"/>
      <c r="G378" s="57"/>
    </row>
    <row r="379" spans="2:8" s="16" customFormat="1" x14ac:dyDescent="0.25">
      <c r="B379" s="132"/>
      <c r="C379" s="128"/>
      <c r="D379" s="57"/>
      <c r="E379" s="57"/>
      <c r="F379" s="57"/>
      <c r="G379" s="57"/>
    </row>
    <row r="380" spans="2:8" s="16" customFormat="1" x14ac:dyDescent="0.25">
      <c r="C380" s="133"/>
    </row>
    <row r="381" spans="2:8" s="16" customFormat="1" x14ac:dyDescent="0.25">
      <c r="C381" s="133"/>
    </row>
    <row r="382" spans="2:8" x14ac:dyDescent="0.25">
      <c r="C382" s="134"/>
      <c r="F382" s="8"/>
      <c r="G382" s="8"/>
      <c r="H382" s="8"/>
    </row>
    <row r="383" spans="2:8" x14ac:dyDescent="0.25">
      <c r="C383" s="134"/>
      <c r="F383" s="8"/>
      <c r="G383" s="8"/>
      <c r="H383" s="8"/>
    </row>
    <row r="384" spans="2:8" x14ac:dyDescent="0.25">
      <c r="C384" s="134"/>
      <c r="F384" s="8"/>
      <c r="G384" s="8"/>
      <c r="H384" s="8"/>
    </row>
    <row r="385" spans="3:8" x14ac:dyDescent="0.25">
      <c r="C385" s="134"/>
      <c r="F385" s="8"/>
      <c r="G385" s="8"/>
      <c r="H385" s="8"/>
    </row>
    <row r="386" spans="3:8" x14ac:dyDescent="0.25">
      <c r="C386" s="134"/>
      <c r="F386" s="8"/>
      <c r="G386" s="8"/>
      <c r="H386" s="8"/>
    </row>
    <row r="387" spans="3:8" x14ac:dyDescent="0.25">
      <c r="C387" s="134"/>
      <c r="F387" s="8"/>
      <c r="G387" s="8"/>
      <c r="H387" s="8"/>
    </row>
    <row r="388" spans="3:8" x14ac:dyDescent="0.25">
      <c r="C388" s="134"/>
      <c r="F388" s="8"/>
      <c r="G388" s="8"/>
      <c r="H388" s="8"/>
    </row>
    <row r="389" spans="3:8" x14ac:dyDescent="0.25">
      <c r="C389" s="134"/>
      <c r="F389" s="8"/>
      <c r="G389" s="8"/>
      <c r="H389" s="8"/>
    </row>
    <row r="390" spans="3:8" x14ac:dyDescent="0.25">
      <c r="C390" s="134"/>
      <c r="F390" s="8"/>
      <c r="G390" s="8"/>
      <c r="H390" s="8"/>
    </row>
    <row r="391" spans="3:8" x14ac:dyDescent="0.25">
      <c r="C391" s="134"/>
      <c r="F391" s="8"/>
      <c r="G391" s="8"/>
      <c r="H391" s="8"/>
    </row>
    <row r="392" spans="3:8" x14ac:dyDescent="0.25">
      <c r="C392" s="134"/>
      <c r="F392" s="8"/>
      <c r="G392" s="8"/>
      <c r="H392" s="8"/>
    </row>
    <row r="393" spans="3:8" x14ac:dyDescent="0.25">
      <c r="C393" s="134"/>
      <c r="F393" s="8"/>
      <c r="G393" s="8"/>
      <c r="H393" s="8"/>
    </row>
    <row r="394" spans="3:8" x14ac:dyDescent="0.25">
      <c r="C394" s="134"/>
      <c r="F394" s="8"/>
      <c r="G394" s="8"/>
      <c r="H394" s="8"/>
    </row>
    <row r="395" spans="3:8" x14ac:dyDescent="0.25">
      <c r="C395" s="134"/>
      <c r="F395" s="8"/>
      <c r="G395" s="8"/>
      <c r="H395" s="8"/>
    </row>
    <row r="396" spans="3:8" x14ac:dyDescent="0.25">
      <c r="C396" s="134"/>
      <c r="F396" s="8"/>
      <c r="G396" s="8"/>
      <c r="H396" s="8"/>
    </row>
    <row r="397" spans="3:8" x14ac:dyDescent="0.25">
      <c r="C397" s="134"/>
      <c r="F397" s="8"/>
      <c r="G397" s="8"/>
      <c r="H397" s="8"/>
    </row>
    <row r="398" spans="3:8" x14ac:dyDescent="0.25">
      <c r="C398" s="134"/>
      <c r="F398" s="8"/>
      <c r="G398" s="8"/>
      <c r="H398" s="8"/>
    </row>
    <row r="399" spans="3:8" x14ac:dyDescent="0.25">
      <c r="C399" s="134"/>
      <c r="F399" s="8"/>
      <c r="G399" s="8"/>
      <c r="H399" s="8"/>
    </row>
    <row r="400" spans="3:8" x14ac:dyDescent="0.25">
      <c r="C400" s="134"/>
      <c r="F400" s="8"/>
      <c r="G400" s="8"/>
      <c r="H400" s="8"/>
    </row>
    <row r="401" spans="3:8" x14ac:dyDescent="0.25">
      <c r="C401" s="134"/>
      <c r="F401" s="8"/>
      <c r="G401" s="8"/>
      <c r="H401" s="8"/>
    </row>
    <row r="402" spans="3:8" x14ac:dyDescent="0.25">
      <c r="C402" s="134"/>
      <c r="F402" s="8"/>
      <c r="G402" s="8"/>
      <c r="H402" s="8"/>
    </row>
    <row r="403" spans="3:8" x14ac:dyDescent="0.25">
      <c r="C403" s="134"/>
      <c r="F403" s="8"/>
      <c r="G403" s="8"/>
      <c r="H403" s="8"/>
    </row>
    <row r="404" spans="3:8" x14ac:dyDescent="0.25">
      <c r="C404" s="134"/>
      <c r="F404" s="8"/>
      <c r="G404" s="8"/>
      <c r="H404" s="8"/>
    </row>
    <row r="405" spans="3:8" x14ac:dyDescent="0.25">
      <c r="C405" s="134"/>
      <c r="F405" s="8"/>
      <c r="G405" s="8"/>
      <c r="H405" s="8"/>
    </row>
    <row r="406" spans="3:8" x14ac:dyDescent="0.25">
      <c r="C406" s="134"/>
      <c r="F406" s="8"/>
      <c r="G406" s="8"/>
      <c r="H406" s="8"/>
    </row>
    <row r="407" spans="3:8" x14ac:dyDescent="0.25">
      <c r="C407" s="134"/>
      <c r="F407" s="8"/>
      <c r="G407" s="8"/>
      <c r="H407" s="8"/>
    </row>
    <row r="408" spans="3:8" x14ac:dyDescent="0.25">
      <c r="C408" s="134"/>
      <c r="F408" s="8"/>
      <c r="G408" s="8"/>
      <c r="H408" s="8"/>
    </row>
    <row r="409" spans="3:8" x14ac:dyDescent="0.25">
      <c r="C409" s="134"/>
      <c r="F409" s="8"/>
      <c r="G409" s="8"/>
      <c r="H409" s="8"/>
    </row>
    <row r="410" spans="3:8" x14ac:dyDescent="0.25">
      <c r="C410" s="134"/>
      <c r="F410" s="8"/>
      <c r="G410" s="8"/>
      <c r="H410" s="8"/>
    </row>
    <row r="411" spans="3:8" x14ac:dyDescent="0.25">
      <c r="C411" s="134"/>
      <c r="F411" s="8"/>
      <c r="G411" s="8"/>
      <c r="H411" s="8"/>
    </row>
    <row r="412" spans="3:8" x14ac:dyDescent="0.25">
      <c r="C412" s="134"/>
      <c r="F412" s="8"/>
      <c r="G412" s="8"/>
      <c r="H412" s="8"/>
    </row>
    <row r="413" spans="3:8" x14ac:dyDescent="0.25">
      <c r="C413" s="134"/>
      <c r="F413" s="8"/>
      <c r="G413" s="8"/>
      <c r="H413" s="8"/>
    </row>
    <row r="414" spans="3:8" x14ac:dyDescent="0.25">
      <c r="C414" s="134"/>
      <c r="F414" s="8"/>
      <c r="G414" s="8"/>
      <c r="H414" s="8"/>
    </row>
    <row r="415" spans="3:8" x14ac:dyDescent="0.25">
      <c r="C415" s="134"/>
      <c r="F415" s="8"/>
      <c r="G415" s="8"/>
      <c r="H415" s="8"/>
    </row>
    <row r="416" spans="3:8" x14ac:dyDescent="0.25">
      <c r="C416" s="134"/>
      <c r="F416" s="8"/>
      <c r="G416" s="8"/>
      <c r="H416" s="8"/>
    </row>
    <row r="417" spans="3:8" x14ac:dyDescent="0.25">
      <c r="C417" s="134"/>
      <c r="F417" s="8"/>
      <c r="G417" s="8"/>
      <c r="H417" s="8"/>
    </row>
    <row r="418" spans="3:8" x14ac:dyDescent="0.25">
      <c r="C418" s="134"/>
      <c r="F418" s="8"/>
      <c r="G418" s="8"/>
      <c r="H418" s="8"/>
    </row>
    <row r="419" spans="3:8" x14ac:dyDescent="0.25">
      <c r="C419" s="134"/>
      <c r="F419" s="8"/>
      <c r="G419" s="8"/>
      <c r="H419" s="8"/>
    </row>
    <row r="420" spans="3:8" x14ac:dyDescent="0.25">
      <c r="C420" s="134"/>
      <c r="F420" s="8"/>
      <c r="G420" s="8"/>
      <c r="H420" s="8"/>
    </row>
    <row r="421" spans="3:8" x14ac:dyDescent="0.25">
      <c r="C421" s="134"/>
      <c r="F421" s="8"/>
      <c r="G421" s="8"/>
      <c r="H421" s="8"/>
    </row>
    <row r="422" spans="3:8" x14ac:dyDescent="0.25">
      <c r="C422" s="134"/>
      <c r="F422" s="8"/>
      <c r="G422" s="8"/>
      <c r="H422" s="8"/>
    </row>
    <row r="423" spans="3:8" x14ac:dyDescent="0.25">
      <c r="C423" s="134"/>
      <c r="F423" s="8"/>
      <c r="G423" s="8"/>
      <c r="H423" s="8"/>
    </row>
    <row r="424" spans="3:8" x14ac:dyDescent="0.25">
      <c r="C424" s="134"/>
      <c r="F424" s="8"/>
      <c r="G424" s="8"/>
      <c r="H424" s="8"/>
    </row>
    <row r="425" spans="3:8" x14ac:dyDescent="0.25">
      <c r="C425" s="134"/>
      <c r="F425" s="8"/>
      <c r="G425" s="8"/>
      <c r="H425" s="8"/>
    </row>
    <row r="426" spans="3:8" x14ac:dyDescent="0.25">
      <c r="C426" s="134"/>
      <c r="F426" s="8"/>
      <c r="G426" s="8"/>
      <c r="H426" s="8"/>
    </row>
    <row r="427" spans="3:8" x14ac:dyDescent="0.25">
      <c r="C427" s="134"/>
      <c r="F427" s="8"/>
      <c r="G427" s="8"/>
      <c r="H427" s="8"/>
    </row>
    <row r="428" spans="3:8" x14ac:dyDescent="0.25">
      <c r="C428" s="134"/>
      <c r="F428" s="8"/>
      <c r="G428" s="8"/>
      <c r="H428" s="8"/>
    </row>
    <row r="429" spans="3:8" x14ac:dyDescent="0.25">
      <c r="C429" s="134"/>
      <c r="F429" s="8"/>
      <c r="G429" s="8"/>
      <c r="H429" s="8"/>
    </row>
    <row r="430" spans="3:8" x14ac:dyDescent="0.25">
      <c r="C430" s="134"/>
      <c r="F430" s="8"/>
      <c r="G430" s="8"/>
      <c r="H430" s="8"/>
    </row>
    <row r="431" spans="3:8" x14ac:dyDescent="0.25">
      <c r="C431" s="134"/>
      <c r="F431" s="8"/>
      <c r="G431" s="8"/>
      <c r="H431" s="8"/>
    </row>
    <row r="432" spans="3:8" x14ac:dyDescent="0.25">
      <c r="C432" s="134"/>
      <c r="F432" s="8"/>
      <c r="G432" s="8"/>
      <c r="H432" s="8"/>
    </row>
    <row r="433" spans="3:8" x14ac:dyDescent="0.25">
      <c r="C433" s="134"/>
      <c r="F433" s="8"/>
      <c r="G433" s="8"/>
      <c r="H433" s="8"/>
    </row>
    <row r="434" spans="3:8" x14ac:dyDescent="0.25">
      <c r="C434" s="134"/>
      <c r="F434" s="8"/>
      <c r="G434" s="8"/>
      <c r="H434" s="8"/>
    </row>
    <row r="435" spans="3:8" x14ac:dyDescent="0.25">
      <c r="C435" s="134"/>
      <c r="F435" s="8"/>
      <c r="G435" s="8"/>
      <c r="H435" s="8"/>
    </row>
    <row r="436" spans="3:8" x14ac:dyDescent="0.25">
      <c r="C436" s="134"/>
      <c r="F436" s="8"/>
      <c r="G436" s="8"/>
      <c r="H436" s="8"/>
    </row>
    <row r="437" spans="3:8" x14ac:dyDescent="0.25">
      <c r="C437" s="134"/>
      <c r="F437" s="8"/>
      <c r="G437" s="8"/>
      <c r="H437" s="8"/>
    </row>
    <row r="438" spans="3:8" x14ac:dyDescent="0.25">
      <c r="C438" s="134"/>
      <c r="F438" s="8"/>
      <c r="G438" s="8"/>
      <c r="H438" s="8"/>
    </row>
    <row r="439" spans="3:8" x14ac:dyDescent="0.25">
      <c r="C439" s="134"/>
      <c r="F439" s="8"/>
      <c r="G439" s="8"/>
      <c r="H439" s="8"/>
    </row>
    <row r="440" spans="3:8" x14ac:dyDescent="0.25">
      <c r="C440" s="134"/>
      <c r="F440" s="8"/>
      <c r="G440" s="8"/>
      <c r="H440" s="8"/>
    </row>
    <row r="441" spans="3:8" x14ac:dyDescent="0.25">
      <c r="C441" s="134"/>
      <c r="F441" s="8"/>
      <c r="G441" s="8"/>
      <c r="H441" s="8"/>
    </row>
    <row r="442" spans="3:8" x14ac:dyDescent="0.25">
      <c r="C442" s="134"/>
      <c r="F442" s="8"/>
      <c r="G442" s="8"/>
      <c r="H442" s="8"/>
    </row>
    <row r="443" spans="3:8" x14ac:dyDescent="0.25">
      <c r="C443" s="134"/>
      <c r="F443" s="8"/>
      <c r="G443" s="8"/>
      <c r="H443" s="8"/>
    </row>
    <row r="444" spans="3:8" x14ac:dyDescent="0.25">
      <c r="C444" s="134"/>
      <c r="F444" s="8"/>
      <c r="G444" s="8"/>
      <c r="H444" s="8"/>
    </row>
    <row r="445" spans="3:8" x14ac:dyDescent="0.25">
      <c r="C445" s="134"/>
      <c r="F445" s="8"/>
      <c r="G445" s="8"/>
      <c r="H445" s="8"/>
    </row>
    <row r="446" spans="3:8" x14ac:dyDescent="0.25">
      <c r="C446" s="134"/>
      <c r="F446" s="8"/>
      <c r="G446" s="8"/>
      <c r="H446" s="8"/>
    </row>
    <row r="447" spans="3:8" x14ac:dyDescent="0.25">
      <c r="C447" s="134"/>
      <c r="F447" s="8"/>
      <c r="G447" s="8"/>
      <c r="H447" s="8"/>
    </row>
    <row r="448" spans="3:8" x14ac:dyDescent="0.25">
      <c r="C448" s="134"/>
      <c r="F448" s="8"/>
      <c r="G448" s="8"/>
      <c r="H448" s="8"/>
    </row>
    <row r="449" spans="3:8" x14ac:dyDescent="0.25">
      <c r="C449" s="134"/>
      <c r="F449" s="8"/>
      <c r="G449" s="8"/>
      <c r="H449" s="8"/>
    </row>
    <row r="450" spans="3:8" x14ac:dyDescent="0.25">
      <c r="C450" s="134"/>
      <c r="F450" s="8"/>
      <c r="G450" s="8"/>
      <c r="H450" s="8"/>
    </row>
    <row r="451" spans="3:8" x14ac:dyDescent="0.25">
      <c r="C451" s="134"/>
    </row>
    <row r="452" spans="3:8" x14ac:dyDescent="0.25">
      <c r="C452" s="134"/>
    </row>
    <row r="453" spans="3:8" x14ac:dyDescent="0.25">
      <c r="C453" s="134"/>
    </row>
    <row r="454" spans="3:8" x14ac:dyDescent="0.25">
      <c r="C454" s="134"/>
    </row>
    <row r="455" spans="3:8" x14ac:dyDescent="0.25">
      <c r="C455" s="134"/>
    </row>
    <row r="456" spans="3:8" x14ac:dyDescent="0.25">
      <c r="C456" s="134"/>
    </row>
    <row r="457" spans="3:8" x14ac:dyDescent="0.25">
      <c r="C457" s="134"/>
    </row>
    <row r="458" spans="3:8" x14ac:dyDescent="0.25">
      <c r="C458" s="134"/>
    </row>
    <row r="459" spans="3:8" x14ac:dyDescent="0.25">
      <c r="C459" s="134"/>
    </row>
    <row r="460" spans="3:8" x14ac:dyDescent="0.25">
      <c r="C460" s="134"/>
    </row>
    <row r="461" spans="3:8" x14ac:dyDescent="0.25">
      <c r="C461" s="134"/>
    </row>
    <row r="462" spans="3:8" x14ac:dyDescent="0.25">
      <c r="C462" s="134"/>
    </row>
    <row r="463" spans="3:8" x14ac:dyDescent="0.25">
      <c r="C463" s="134"/>
    </row>
    <row r="464" spans="3:8" x14ac:dyDescent="0.25">
      <c r="C464" s="134"/>
    </row>
    <row r="465" spans="3:3" x14ac:dyDescent="0.25">
      <c r="C465" s="134"/>
    </row>
  </sheetData>
  <mergeCells count="92">
    <mergeCell ref="AL45:AS45"/>
    <mergeCell ref="B374:B378"/>
    <mergeCell ref="B355:B359"/>
    <mergeCell ref="B360:B364"/>
    <mergeCell ref="B365:B369"/>
    <mergeCell ref="B266:C266"/>
    <mergeCell ref="B267:C267"/>
    <mergeCell ref="B268:C268"/>
    <mergeCell ref="B269:C269"/>
    <mergeCell ref="B270:C270"/>
    <mergeCell ref="B328:B332"/>
    <mergeCell ref="B333:B337"/>
    <mergeCell ref="B338:B342"/>
    <mergeCell ref="B345:B349"/>
    <mergeCell ref="B350:B354"/>
    <mergeCell ref="F161:K161"/>
    <mergeCell ref="B371:D371"/>
    <mergeCell ref="B273:B277"/>
    <mergeCell ref="B278:B282"/>
    <mergeCell ref="B283:B287"/>
    <mergeCell ref="B288:B292"/>
    <mergeCell ref="B293:B297"/>
    <mergeCell ref="B298:B302"/>
    <mergeCell ref="B303:B307"/>
    <mergeCell ref="B308:B312"/>
    <mergeCell ref="B313:B317"/>
    <mergeCell ref="B318:B322"/>
    <mergeCell ref="B323:B327"/>
    <mergeCell ref="B34:B38"/>
    <mergeCell ref="B39:B43"/>
    <mergeCell ref="B69:B73"/>
    <mergeCell ref="B76:B80"/>
    <mergeCell ref="B99:B103"/>
    <mergeCell ref="B5:D5"/>
    <mergeCell ref="B11:C11"/>
    <mergeCell ref="B12:C12"/>
    <mergeCell ref="B27:C27"/>
    <mergeCell ref="B28:C28"/>
    <mergeCell ref="B13:C13"/>
    <mergeCell ref="B14:C14"/>
    <mergeCell ref="B16:G16"/>
    <mergeCell ref="B7:C7"/>
    <mergeCell ref="B9:C9"/>
    <mergeCell ref="B25:F25"/>
    <mergeCell ref="B202:B206"/>
    <mergeCell ref="B190:B194"/>
    <mergeCell ref="AU45:BX45"/>
    <mergeCell ref="BY45:BY46"/>
    <mergeCell ref="F76:K76"/>
    <mergeCell ref="AT45:AT46"/>
    <mergeCell ref="G47:Q47"/>
    <mergeCell ref="B104:B108"/>
    <mergeCell ref="B44:B48"/>
    <mergeCell ref="B109:B113"/>
    <mergeCell ref="B121:B125"/>
    <mergeCell ref="B126:B130"/>
    <mergeCell ref="B89:B93"/>
    <mergeCell ref="B84:B88"/>
    <mergeCell ref="B168:B172"/>
    <mergeCell ref="B173:B177"/>
    <mergeCell ref="AK45:AK46"/>
    <mergeCell ref="R45:R46"/>
    <mergeCell ref="F45:F46"/>
    <mergeCell ref="G45:G46"/>
    <mergeCell ref="B185:B189"/>
    <mergeCell ref="H45:Q45"/>
    <mergeCell ref="S45:AJ45"/>
    <mergeCell ref="B146:B150"/>
    <mergeCell ref="B161:B165"/>
    <mergeCell ref="B114:B118"/>
    <mergeCell ref="B133:B137"/>
    <mergeCell ref="B94:B98"/>
    <mergeCell ref="B180:B184"/>
    <mergeCell ref="F126:K126"/>
    <mergeCell ref="F133:K133"/>
    <mergeCell ref="F146:K146"/>
    <mergeCell ref="A2:J2"/>
    <mergeCell ref="B264:F264"/>
    <mergeCell ref="B236:B240"/>
    <mergeCell ref="B241:B245"/>
    <mergeCell ref="B246:B250"/>
    <mergeCell ref="B251:B255"/>
    <mergeCell ref="B258:B262"/>
    <mergeCell ref="B207:B211"/>
    <mergeCell ref="B219:B223"/>
    <mergeCell ref="B224:B228"/>
    <mergeCell ref="B229:B233"/>
    <mergeCell ref="B214:B218"/>
    <mergeCell ref="B29:C29"/>
    <mergeCell ref="B30:C30"/>
    <mergeCell ref="B31:C31"/>
    <mergeCell ref="B197:B201"/>
  </mergeCells>
  <conditionalFormatting sqref="H48:Q51">
    <cfRule type="notContainsBlanks" dxfId="57" priority="55">
      <formula>LEN(TRIM(H48))&gt;0</formula>
    </cfRule>
  </conditionalFormatting>
  <conditionalFormatting sqref="H53:Q56">
    <cfRule type="notContainsBlanks" dxfId="56" priority="54">
      <formula>LEN(TRIM(H53))&gt;0</formula>
    </cfRule>
  </conditionalFormatting>
  <conditionalFormatting sqref="H58:Q61">
    <cfRule type="notContainsBlanks" dxfId="55" priority="53">
      <formula>LEN(TRIM(H58))&gt;0</formula>
    </cfRule>
  </conditionalFormatting>
  <conditionalFormatting sqref="S48:AJ51">
    <cfRule type="notContainsBlanks" dxfId="54" priority="52">
      <formula>LEN(TRIM(S48))&gt;0</formula>
    </cfRule>
  </conditionalFormatting>
  <conditionalFormatting sqref="S53:AJ56">
    <cfRule type="notContainsBlanks" dxfId="53" priority="51">
      <formula>LEN(TRIM(S53))&gt;0</formula>
    </cfRule>
  </conditionalFormatting>
  <conditionalFormatting sqref="S58:AJ61">
    <cfRule type="notContainsBlanks" dxfId="52" priority="50">
      <formula>LEN(TRIM(S58))&gt;0</formula>
    </cfRule>
  </conditionalFormatting>
  <conditionalFormatting sqref="AL58:AS61">
    <cfRule type="notContainsBlanks" dxfId="51" priority="49">
      <formula>LEN(TRIM(AL58))&gt;0</formula>
    </cfRule>
  </conditionalFormatting>
  <conditionalFormatting sqref="AL53:AS56">
    <cfRule type="notContainsBlanks" dxfId="50" priority="48">
      <formula>LEN(TRIM(AL53))&gt;0</formula>
    </cfRule>
  </conditionalFormatting>
  <conditionalFormatting sqref="AL48:AS51">
    <cfRule type="notContainsBlanks" dxfId="49" priority="47">
      <formula>LEN(TRIM(AL48))&gt;0</formula>
    </cfRule>
  </conditionalFormatting>
  <conditionalFormatting sqref="AU48:BX51">
    <cfRule type="notContainsBlanks" dxfId="48" priority="46">
      <formula>LEN(TRIM(AU48))&gt;0</formula>
    </cfRule>
  </conditionalFormatting>
  <conditionalFormatting sqref="AU53:BX56">
    <cfRule type="notContainsBlanks" dxfId="47" priority="45">
      <formula>LEN(TRIM(AU53))&gt;0</formula>
    </cfRule>
  </conditionalFormatting>
  <conditionalFormatting sqref="AU58:BX61">
    <cfRule type="notContainsBlanks" dxfId="46" priority="44">
      <formula>LEN(TRIM(AU58))&gt;0</formula>
    </cfRule>
  </conditionalFormatting>
  <conditionalFormatting sqref="D69">
    <cfRule type="notContainsBlanks" dxfId="45" priority="43">
      <formula>LEN(TRIM(D69))&gt;0</formula>
    </cfRule>
  </conditionalFormatting>
  <conditionalFormatting sqref="D90:D93">
    <cfRule type="notContainsBlanks" dxfId="44" priority="42">
      <formula>LEN(TRIM(D90))&gt;0</formula>
    </cfRule>
  </conditionalFormatting>
  <conditionalFormatting sqref="D95:D98">
    <cfRule type="notContainsBlanks" dxfId="43" priority="41">
      <formula>LEN(TRIM(D95))&gt;0</formula>
    </cfRule>
  </conditionalFormatting>
  <conditionalFormatting sqref="D100:D103">
    <cfRule type="notContainsBlanks" dxfId="42" priority="40">
      <formula>LEN(TRIM(D100))&gt;0</formula>
    </cfRule>
  </conditionalFormatting>
  <conditionalFormatting sqref="D105:D108">
    <cfRule type="notContainsBlanks" dxfId="41" priority="39">
      <formula>LEN(TRIM(D105))&gt;0</formula>
    </cfRule>
  </conditionalFormatting>
  <conditionalFormatting sqref="D110:D113">
    <cfRule type="notContainsBlanks" dxfId="40" priority="38">
      <formula>LEN(TRIM(D110))&gt;0</formula>
    </cfRule>
  </conditionalFormatting>
  <conditionalFormatting sqref="D115:D118">
    <cfRule type="notContainsBlanks" dxfId="39" priority="37">
      <formula>LEN(TRIM(D115))&gt;0</formula>
    </cfRule>
  </conditionalFormatting>
  <conditionalFormatting sqref="H128:K129">
    <cfRule type="notContainsBlanks" dxfId="38" priority="36">
      <formula>LEN(TRIM(H128))&gt;0</formula>
    </cfRule>
  </conditionalFormatting>
  <conditionalFormatting sqref="H135:K136">
    <cfRule type="notContainsBlanks" dxfId="37" priority="35">
      <formula>LEN(TRIM(H135))&gt;0</formula>
    </cfRule>
  </conditionalFormatting>
  <conditionalFormatting sqref="H138:K139">
    <cfRule type="notContainsBlanks" priority="34">
      <formula>LEN(TRIM(H138))&gt;0</formula>
    </cfRule>
    <cfRule type="notContainsBlanks" dxfId="36" priority="33">
      <formula>LEN(TRIM(H138))&gt;0</formula>
    </cfRule>
  </conditionalFormatting>
  <conditionalFormatting sqref="H141:K142">
    <cfRule type="notContainsBlanks" dxfId="35" priority="32">
      <formula>LEN(TRIM(H141))&gt;0</formula>
    </cfRule>
  </conditionalFormatting>
  <conditionalFormatting sqref="H148:K149">
    <cfRule type="notContainsBlanks" dxfId="34" priority="31">
      <formula>LEN(TRIM(H148))&gt;0</formula>
    </cfRule>
  </conditionalFormatting>
  <conditionalFormatting sqref="H151:K152">
    <cfRule type="notContainsBlanks" dxfId="33" priority="30">
      <formula>LEN(TRIM(H151))&gt;0</formula>
    </cfRule>
  </conditionalFormatting>
  <conditionalFormatting sqref="H163:K164">
    <cfRule type="notContainsBlanks" dxfId="32" priority="29">
      <formula>LEN(TRIM(H163))&gt;0</formula>
    </cfRule>
  </conditionalFormatting>
  <conditionalFormatting sqref="D169:D172">
    <cfRule type="notContainsBlanks" dxfId="31" priority="28">
      <formula>LEN(TRIM(D169))&gt;0</formula>
    </cfRule>
  </conditionalFormatting>
  <conditionalFormatting sqref="D174:D177">
    <cfRule type="notContainsBlanks" dxfId="30" priority="27">
      <formula>LEN(TRIM(D174))&gt;0</formula>
    </cfRule>
  </conditionalFormatting>
  <conditionalFormatting sqref="D185">
    <cfRule type="notContainsBlanks" dxfId="29" priority="26">
      <formula>LEN(TRIM(D185))&gt;0</formula>
    </cfRule>
  </conditionalFormatting>
  <conditionalFormatting sqref="D190">
    <cfRule type="notContainsBlanks" dxfId="28" priority="25">
      <formula>LEN(TRIM(D190))&gt;0</formula>
    </cfRule>
  </conditionalFormatting>
  <conditionalFormatting sqref="D202">
    <cfRule type="notContainsBlanks" dxfId="27" priority="24">
      <formula>LEN(TRIM(D202))&gt;0</formula>
    </cfRule>
  </conditionalFormatting>
  <conditionalFormatting sqref="D207">
    <cfRule type="notContainsBlanks" dxfId="26" priority="23">
      <formula>LEN(TRIM(D207))&gt;0</formula>
    </cfRule>
  </conditionalFormatting>
  <conditionalFormatting sqref="D219">
    <cfRule type="notContainsBlanks" dxfId="25" priority="22">
      <formula>LEN(TRIM(D219))&gt;0</formula>
    </cfRule>
  </conditionalFormatting>
  <conditionalFormatting sqref="D224">
    <cfRule type="notContainsBlanks" dxfId="24" priority="21">
      <formula>LEN(TRIM(D224))&gt;0</formula>
    </cfRule>
  </conditionalFormatting>
  <conditionalFormatting sqref="D229">
    <cfRule type="notContainsBlanks" dxfId="23" priority="20">
      <formula>LEN(TRIM(D229))&gt;0</formula>
    </cfRule>
  </conditionalFormatting>
  <conditionalFormatting sqref="D241">
    <cfRule type="notContainsBlanks" dxfId="22" priority="19">
      <formula>LEN(TRIM(D241))&gt;0</formula>
    </cfRule>
  </conditionalFormatting>
  <conditionalFormatting sqref="D246">
    <cfRule type="notContainsBlanks" dxfId="21" priority="18">
      <formula>LEN(TRIM(D246))&gt;0</formula>
    </cfRule>
  </conditionalFormatting>
  <conditionalFormatting sqref="D251">
    <cfRule type="notContainsBlanks" dxfId="20" priority="17">
      <formula>LEN(TRIM(D251))&gt;0</formula>
    </cfRule>
  </conditionalFormatting>
  <conditionalFormatting sqref="D258">
    <cfRule type="notContainsBlanks" dxfId="19" priority="16">
      <formula>LEN(TRIM(D258))&gt;0</formula>
    </cfRule>
  </conditionalFormatting>
  <conditionalFormatting sqref="D279:D282">
    <cfRule type="notContainsBlanks" dxfId="18" priority="15">
      <formula>LEN(TRIM(D279))&gt;0</formula>
    </cfRule>
  </conditionalFormatting>
  <conditionalFormatting sqref="D289:D292">
    <cfRule type="notContainsBlanks" dxfId="17" priority="14">
      <formula>LEN(TRIM(D289))&gt;0</formula>
    </cfRule>
  </conditionalFormatting>
  <conditionalFormatting sqref="D294:D297">
    <cfRule type="notContainsBlanks" dxfId="16" priority="13">
      <formula>LEN(TRIM(D294))&gt;0</formula>
    </cfRule>
  </conditionalFormatting>
  <conditionalFormatting sqref="D304:D307">
    <cfRule type="notContainsBlanks" dxfId="15" priority="12">
      <formula>LEN(TRIM(D304))&gt;0</formula>
    </cfRule>
  </conditionalFormatting>
  <conditionalFormatting sqref="D309:D312">
    <cfRule type="notContainsBlanks" dxfId="14" priority="11">
      <formula>LEN(TRIM(D309))&gt;0</formula>
    </cfRule>
  </conditionalFormatting>
  <conditionalFormatting sqref="D319:D322">
    <cfRule type="notContainsBlanks" dxfId="13" priority="10">
      <formula>LEN(TRIM(D319))&gt;0</formula>
    </cfRule>
  </conditionalFormatting>
  <conditionalFormatting sqref="D324:D327">
    <cfRule type="notContainsBlanks" dxfId="12" priority="9">
      <formula>LEN(TRIM(D324))&gt;0</formula>
    </cfRule>
  </conditionalFormatting>
  <conditionalFormatting sqref="D329:D332">
    <cfRule type="notContainsBlanks" dxfId="11" priority="8">
      <formula>LEN(TRIM(D329))&gt;0</formula>
    </cfRule>
  </conditionalFormatting>
  <conditionalFormatting sqref="D334:D337">
    <cfRule type="notContainsBlanks" dxfId="10" priority="7">
      <formula>LEN(TRIM(D334))&gt;0</formula>
    </cfRule>
  </conditionalFormatting>
  <conditionalFormatting sqref="D339:D342">
    <cfRule type="notContainsBlanks" dxfId="9" priority="6">
      <formula>LEN(TRIM(D339))&gt;0</formula>
    </cfRule>
  </conditionalFormatting>
  <conditionalFormatting sqref="D351:D354">
    <cfRule type="notContainsBlanks" dxfId="8" priority="5">
      <formula>LEN(TRIM(D351))&gt;0</formula>
    </cfRule>
  </conditionalFormatting>
  <conditionalFormatting sqref="D356:D359">
    <cfRule type="notContainsBlanks" dxfId="7" priority="4">
      <formula>LEN(TRIM(D356))&gt;0</formula>
    </cfRule>
  </conditionalFormatting>
  <conditionalFormatting sqref="D361:D364">
    <cfRule type="notContainsBlanks" dxfId="6" priority="3">
      <formula>LEN(TRIM(D361))&gt;0</formula>
    </cfRule>
  </conditionalFormatting>
  <conditionalFormatting sqref="D366:D369">
    <cfRule type="notContainsBlanks" dxfId="5" priority="2">
      <formula>LEN(TRIM(D366))&gt;0</formula>
    </cfRule>
  </conditionalFormatting>
  <conditionalFormatting sqref="D375:D378">
    <cfRule type="notContainsBlanks" dxfId="4" priority="1">
      <formula>LEN(TRIM(D375))&gt;0</formula>
    </cfRule>
  </conditionalFormatting>
  <pageMargins left="0.7" right="0.7" top="0.75" bottom="0.75" header="0.3" footer="0.3"/>
  <pageSetup paperSize="9" orientation="portrait" r:id="rId1"/>
  <ignoredErrors>
    <ignoredError sqref="D27:D31 D266:D270 C20:G21 C22:F22 H22 H20 H21 C19:F19" unlocked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7B91F-CA19-4EA9-8F19-002B377C643A}">
  <dimension ref="A1:J26"/>
  <sheetViews>
    <sheetView zoomScaleNormal="100" workbookViewId="0">
      <selection activeCell="A2" sqref="A2:J2"/>
    </sheetView>
  </sheetViews>
  <sheetFormatPr defaultRowHeight="16.5" x14ac:dyDescent="0.25"/>
  <cols>
    <col min="1" max="1" width="6.85546875" style="1" customWidth="1"/>
    <col min="2" max="2" width="54" style="1" customWidth="1"/>
    <col min="3" max="6" width="25.5703125" style="1" customWidth="1"/>
    <col min="7" max="7" width="36.7109375" style="1" customWidth="1"/>
    <col min="8" max="8" width="35.28515625" style="1" customWidth="1"/>
    <col min="9" max="16384" width="9.140625" style="1"/>
  </cols>
  <sheetData>
    <row r="1" spans="1:10" s="436" customFormat="1" x14ac:dyDescent="0.25"/>
    <row r="2" spans="1:10" ht="22.5" x14ac:dyDescent="0.3">
      <c r="A2" s="636" t="s">
        <v>357</v>
      </c>
      <c r="B2" s="636"/>
      <c r="C2" s="636"/>
      <c r="D2" s="636"/>
      <c r="E2" s="636"/>
      <c r="F2" s="636"/>
      <c r="G2" s="636"/>
      <c r="H2" s="636"/>
      <c r="I2" s="636"/>
      <c r="J2" s="636"/>
    </row>
    <row r="4" spans="1:10" ht="42" customHeight="1" x14ac:dyDescent="0.25"/>
    <row r="5" spans="1:10" ht="36.75" customHeight="1" x14ac:dyDescent="0.25">
      <c r="B5" s="639" t="s">
        <v>260</v>
      </c>
      <c r="C5" s="639"/>
      <c r="D5" s="639"/>
      <c r="E5" s="639"/>
      <c r="F5" s="639"/>
      <c r="G5" s="639"/>
      <c r="H5" s="639"/>
    </row>
    <row r="7" spans="1:10" ht="20.25" customHeight="1" x14ac:dyDescent="0.25">
      <c r="B7" s="271" t="str">
        <f>'2_Видатки (базові)'!B7</f>
        <v>Офіційна повна назва надавача ПМД:</v>
      </c>
      <c r="C7" s="226">
        <f>'2_Видатки (базові)'!D7</f>
        <v>0</v>
      </c>
    </row>
    <row r="8" spans="1:10" ht="20.25" customHeight="1" x14ac:dyDescent="0.25">
      <c r="B8" s="271" t="str">
        <f>'0_Загальне'!B25</f>
        <v>Плановий період (рік):</v>
      </c>
      <c r="C8" s="226" t="str">
        <f>'0_Загальне'!C25</f>
        <v>2018 рік</v>
      </c>
    </row>
    <row r="9" spans="1:10" ht="20.25" customHeight="1" x14ac:dyDescent="0.25">
      <c r="B9" s="271" t="s">
        <v>19</v>
      </c>
      <c r="C9" s="226">
        <f>'0_Загальне'!C27</f>
        <v>0</v>
      </c>
    </row>
    <row r="10" spans="1:10" ht="31.5" customHeight="1" thickBot="1" x14ac:dyDescent="0.3">
      <c r="B10" s="271"/>
      <c r="C10" s="226"/>
    </row>
    <row r="11" spans="1:10" ht="75" x14ac:dyDescent="0.25">
      <c r="B11" s="216" t="str">
        <f>'1_Доходи'!B19</f>
        <v>Показник</v>
      </c>
      <c r="C11" s="217" t="str">
        <f>'1_Доходи'!C19</f>
        <v>Доходи 
у І кварталі 2018, грн.</v>
      </c>
      <c r="D11" s="217" t="str">
        <f>'1_Доходи'!D19</f>
        <v>Доходи
у ІІ кварталі 2018, грн.</v>
      </c>
      <c r="E11" s="217" t="str">
        <f>'1_Доходи'!E19</f>
        <v>Доходи 
у ІІІ кварталі 2018, грн.</v>
      </c>
      <c r="F11" s="217" t="str">
        <f>'1_Доходи'!F19</f>
        <v>Доходи
у IV кварталі 2018, грн.</v>
      </c>
      <c r="G11" s="218" t="str">
        <f>'1_Доходи'!G19</f>
        <v>Всього ДОХОДІВ надавача ПМД
у 2018 році, грн.</v>
      </c>
      <c r="H11" s="217" t="str">
        <f>'1_Доходи'!H19</f>
        <v>Структура ДОХОДІВ надавача ПМД у 2018 році, % до загального підсумку</v>
      </c>
    </row>
    <row r="12" spans="1:10" ht="78.75" customHeight="1" x14ac:dyDescent="0.25">
      <c r="B12" s="215" t="s">
        <v>300</v>
      </c>
      <c r="C12" s="220">
        <f>'1_Доходи'!C20</f>
        <v>0</v>
      </c>
      <c r="D12" s="220">
        <f>'1_Доходи'!D20</f>
        <v>0</v>
      </c>
      <c r="E12" s="220">
        <f>'1_Доходи'!E20</f>
        <v>0</v>
      </c>
      <c r="F12" s="220">
        <f>'1_Доходи'!F20</f>
        <v>0</v>
      </c>
      <c r="G12" s="221">
        <f>'1_Доходи'!G20</f>
        <v>0</v>
      </c>
      <c r="H12" s="284" t="e">
        <f>'1_Доходи'!H20</f>
        <v>#DIV/0!</v>
      </c>
    </row>
    <row r="13" spans="1:10" ht="79.5" customHeight="1" x14ac:dyDescent="0.25">
      <c r="B13" s="215" t="s">
        <v>301</v>
      </c>
      <c r="C13" s="222">
        <f>'1_Доходи'!C21</f>
        <v>0</v>
      </c>
      <c r="D13" s="222">
        <f>'1_Доходи'!D21</f>
        <v>0</v>
      </c>
      <c r="E13" s="222">
        <f>'1_Доходи'!E21</f>
        <v>0</v>
      </c>
      <c r="F13" s="222">
        <f>'1_Доходи'!F21</f>
        <v>0</v>
      </c>
      <c r="G13" s="221">
        <f>'1_Доходи'!G21</f>
        <v>0</v>
      </c>
      <c r="H13" s="284" t="e">
        <f>'1_Доходи'!H21</f>
        <v>#DIV/0!</v>
      </c>
    </row>
    <row r="14" spans="1:10" ht="60" customHeight="1" x14ac:dyDescent="0.25">
      <c r="B14" s="215" t="str">
        <f>'1_Доходи'!B22</f>
        <v>Інші надходження/доходи надавача ПМД (Розділ 3 вкладки "1_Доходи"), грн.</v>
      </c>
      <c r="C14" s="222">
        <f>'1_Доходи'!C22</f>
        <v>0</v>
      </c>
      <c r="D14" s="222">
        <f>'1_Доходи'!D22</f>
        <v>0</v>
      </c>
      <c r="E14" s="222">
        <f>'1_Доходи'!E22</f>
        <v>0</v>
      </c>
      <c r="F14" s="222">
        <f>'1_Доходи'!F22</f>
        <v>0</v>
      </c>
      <c r="G14" s="221">
        <f>'1_Доходи'!G22</f>
        <v>0</v>
      </c>
      <c r="H14" s="284" t="e">
        <f>'1_Доходи'!H22</f>
        <v>#DIV/0!</v>
      </c>
    </row>
    <row r="15" spans="1:10" ht="45.75" customHeight="1" thickBot="1" x14ac:dyDescent="0.3">
      <c r="B15" s="224" t="str">
        <f>'1_Доходи'!B23</f>
        <v>ВСЬОГО ДОХОДІВ надавача ПМД
у 2018 році, грн.</v>
      </c>
      <c r="C15" s="225">
        <f>'1_Доходи'!C23</f>
        <v>0</v>
      </c>
      <c r="D15" s="225">
        <f>'1_Доходи'!D23</f>
        <v>0</v>
      </c>
      <c r="E15" s="225">
        <f>'1_Доходи'!E23</f>
        <v>0</v>
      </c>
      <c r="F15" s="225">
        <f>'1_Доходи'!F23</f>
        <v>0</v>
      </c>
      <c r="G15" s="225">
        <f>'1_Доходи'!G23</f>
        <v>0</v>
      </c>
      <c r="H15" s="285" t="e">
        <f>'1_Доходи'!H23</f>
        <v>#DIV/0!</v>
      </c>
    </row>
    <row r="16" spans="1:10" ht="30" customHeight="1" thickBot="1" x14ac:dyDescent="0.3">
      <c r="B16" s="271"/>
      <c r="C16" s="271"/>
      <c r="D16" s="271"/>
      <c r="E16" s="271"/>
      <c r="F16" s="271"/>
      <c r="G16" s="271"/>
    </row>
    <row r="17" spans="2:9" ht="75" x14ac:dyDescent="0.25">
      <c r="B17" s="216" t="str">
        <f>'2_Видатки (базові)'!B18</f>
        <v>Показник</v>
      </c>
      <c r="C17" s="217" t="str">
        <f>'2_Видатки (базові)'!C18</f>
        <v>І квартал 2018</v>
      </c>
      <c r="D17" s="217" t="str">
        <f>'2_Видатки (базові)'!D18</f>
        <v>ІІ квартал 2018</v>
      </c>
      <c r="E17" s="217" t="str">
        <f>'2_Видатки (базові)'!E18</f>
        <v>ІІІ квартал 2018</v>
      </c>
      <c r="F17" s="217" t="str">
        <f>'2_Видатки (базові)'!F18</f>
        <v>IV квартал 2018</v>
      </c>
      <c r="G17" s="218" t="str">
        <f>'2_Видатки (базові)'!G18</f>
        <v>всього ВИДАТКІВ надавача ПМД у 2018 році, грн.</v>
      </c>
      <c r="H17" s="219" t="str">
        <f>'2_Видатки (базові)'!H18</f>
        <v>Структура ВИДАТКІВ надавача ПМД у 2018 році, % до загального підсумку</v>
      </c>
    </row>
    <row r="18" spans="2:9" ht="39" customHeight="1" x14ac:dyDescent="0.25">
      <c r="B18" s="215" t="str">
        <f>'2_Видатки (базові)'!B19</f>
        <v>Поточні видатки надавача ПМД, грн.</v>
      </c>
      <c r="C18" s="220">
        <f>'2_Видатки (базові)'!C19</f>
        <v>0</v>
      </c>
      <c r="D18" s="220">
        <f>'2_Видатки (базові)'!D19</f>
        <v>0</v>
      </c>
      <c r="E18" s="220">
        <f>'2_Видатки (базові)'!E19</f>
        <v>0</v>
      </c>
      <c r="F18" s="220">
        <f>'2_Видатки (базові)'!F19</f>
        <v>0</v>
      </c>
      <c r="G18" s="221">
        <f>'2_Видатки (базові)'!G19</f>
        <v>0</v>
      </c>
      <c r="H18" s="234" t="e">
        <f>'2_Видатки (базові)'!H19</f>
        <v>#DIV/0!</v>
      </c>
    </row>
    <row r="19" spans="2:9" ht="43.5" customHeight="1" x14ac:dyDescent="0.25">
      <c r="B19" s="215" t="str">
        <f>'2_Видатки (базові)'!B20</f>
        <v>Капітальні видатки надавача ПМД, грн.</v>
      </c>
      <c r="C19" s="222">
        <f>'2_Видатки (базові)'!C20</f>
        <v>0</v>
      </c>
      <c r="D19" s="222">
        <f>'2_Видатки (базові)'!D20</f>
        <v>0</v>
      </c>
      <c r="E19" s="222">
        <f>'2_Видатки (базові)'!E20</f>
        <v>0</v>
      </c>
      <c r="F19" s="222">
        <f>'2_Видатки (базові)'!F20</f>
        <v>0</v>
      </c>
      <c r="G19" s="221">
        <f>'2_Видатки (базові)'!G20</f>
        <v>0</v>
      </c>
      <c r="H19" s="234" t="e">
        <f>'2_Видатки (базові)'!H20</f>
        <v>#DIV/0!</v>
      </c>
    </row>
    <row r="20" spans="2:9" ht="47.25" customHeight="1" x14ac:dyDescent="0.25">
      <c r="B20" s="215" t="str">
        <f>'2_Видатки (базові)'!B21</f>
        <v>Нерозподілені видатки надавача ПДМ, грн.</v>
      </c>
      <c r="C20" s="223">
        <f>'2_Видатки (базові)'!C21</f>
        <v>0</v>
      </c>
      <c r="D20" s="223">
        <f>'2_Видатки (базові)'!D21</f>
        <v>0</v>
      </c>
      <c r="E20" s="223">
        <f>'2_Видатки (базові)'!E21</f>
        <v>0</v>
      </c>
      <c r="F20" s="223">
        <f>'2_Видатки (базові)'!F21</f>
        <v>0</v>
      </c>
      <c r="G20" s="221">
        <f>'2_Видатки (базові)'!G21</f>
        <v>0</v>
      </c>
      <c r="H20" s="234" t="e">
        <f>'2_Видатки (базові)'!H21</f>
        <v>#DIV/0!</v>
      </c>
    </row>
    <row r="21" spans="2:9" ht="45.75" customHeight="1" thickBot="1" x14ac:dyDescent="0.3">
      <c r="B21" s="224" t="s">
        <v>258</v>
      </c>
      <c r="C21" s="225">
        <f>'2_Видатки (базові)'!C22</f>
        <v>0</v>
      </c>
      <c r="D21" s="225">
        <f>'2_Видатки (базові)'!D22</f>
        <v>0</v>
      </c>
      <c r="E21" s="225">
        <f>'2_Видатки (базові)'!E22</f>
        <v>0</v>
      </c>
      <c r="F21" s="225">
        <f>'2_Видатки (базові)'!F22</f>
        <v>0</v>
      </c>
      <c r="G21" s="225">
        <f>'2_Видатки (базові)'!G22</f>
        <v>0</v>
      </c>
      <c r="H21" s="235" t="e">
        <f>'2_Видатки (базові)'!H22</f>
        <v>#DIV/0!</v>
      </c>
    </row>
    <row r="22" spans="2:9" ht="17.25" thickBot="1" x14ac:dyDescent="0.3">
      <c r="B22" s="271"/>
      <c r="C22" s="271"/>
      <c r="D22" s="271"/>
      <c r="E22" s="271"/>
      <c r="F22" s="271"/>
      <c r="G22" s="271"/>
      <c r="H22" s="271"/>
    </row>
    <row r="23" spans="2:9" ht="33" customHeight="1" thickBot="1" x14ac:dyDescent="0.3">
      <c r="B23" s="805" t="s">
        <v>396</v>
      </c>
      <c r="C23" s="528" t="s">
        <v>136</v>
      </c>
      <c r="D23" s="528" t="s">
        <v>137</v>
      </c>
      <c r="E23" s="528" t="s">
        <v>140</v>
      </c>
      <c r="F23" s="528" t="s">
        <v>133</v>
      </c>
      <c r="G23" s="527" t="s">
        <v>392</v>
      </c>
      <c r="H23" s="271"/>
    </row>
    <row r="24" spans="2:9" ht="62.25" customHeight="1" thickBot="1" x14ac:dyDescent="0.3">
      <c r="B24" s="806"/>
      <c r="C24" s="272">
        <f>C15-C21</f>
        <v>0</v>
      </c>
      <c r="D24" s="273">
        <f>D15-D21</f>
        <v>0</v>
      </c>
      <c r="E24" s="273">
        <f>E15-E21</f>
        <v>0</v>
      </c>
      <c r="F24" s="273">
        <f>F15-F21</f>
        <v>0</v>
      </c>
      <c r="G24" s="274">
        <f>G15-G21</f>
        <v>0</v>
      </c>
      <c r="H24" s="8"/>
      <c r="I24" s="8"/>
    </row>
    <row r="25" spans="2:9" s="4" customFormat="1" x14ac:dyDescent="0.25">
      <c r="B25" s="275"/>
      <c r="C25" s="276"/>
      <c r="F25" s="16"/>
      <c r="G25" s="16"/>
      <c r="H25" s="16"/>
      <c r="I25" s="16"/>
    </row>
    <row r="26" spans="2:9" x14ac:dyDescent="0.25">
      <c r="B26" s="8"/>
    </row>
  </sheetData>
  <mergeCells count="3">
    <mergeCell ref="B5:H5"/>
    <mergeCell ref="A2:J2"/>
    <mergeCell ref="B23:B24"/>
  </mergeCells>
  <conditionalFormatting sqref="C24:G24">
    <cfRule type="cellIs" dxfId="3" priority="1" operator="lessThan">
      <formula>0</formula>
    </cfRule>
    <cfRule type="cellIs" dxfId="2" priority="2" operator="greaterThan">
      <formula>0</formula>
    </cfRule>
  </conditionalFormatting>
  <pageMargins left="0.7" right="0.7" top="0.75" bottom="0.75" header="0.3" footer="0.3"/>
  <pageSetup orientation="portrait" r:id="rId1"/>
  <ignoredErrors>
    <ignoredError sqref="H11 C18:H21 B17:B20 B14:G14 H13:H15 D17:H17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12962-05E5-4887-B793-381661DEAAB0}">
  <dimension ref="A1:CD465"/>
  <sheetViews>
    <sheetView zoomScaleNormal="100" workbookViewId="0">
      <selection activeCell="A2" sqref="A2:J2"/>
    </sheetView>
  </sheetViews>
  <sheetFormatPr defaultRowHeight="16.5" x14ac:dyDescent="0.25"/>
  <cols>
    <col min="1" max="1" width="5.7109375" style="97" customWidth="1"/>
    <col min="2" max="2" width="28.42578125" style="97" customWidth="1"/>
    <col min="3" max="3" width="46.28515625" style="97" customWidth="1"/>
    <col min="4" max="4" width="29" style="97" customWidth="1"/>
    <col min="5" max="5" width="25.85546875" style="77" customWidth="1"/>
    <col min="6" max="6" width="38.42578125" style="97" customWidth="1"/>
    <col min="7" max="7" width="22.7109375" style="97" customWidth="1"/>
    <col min="8" max="8" width="30.85546875" style="97" customWidth="1"/>
    <col min="9" max="9" width="27.140625" style="77" customWidth="1"/>
    <col min="10" max="10" width="23" style="77" customWidth="1"/>
    <col min="11" max="11" width="23.140625" style="77" customWidth="1"/>
    <col min="12" max="17" width="13.7109375" style="77" customWidth="1"/>
    <col min="18" max="18" width="15.5703125" style="77" customWidth="1"/>
    <col min="19" max="19" width="22.140625" style="97" customWidth="1"/>
    <col min="20" max="20" width="13.85546875" style="97" customWidth="1"/>
    <col min="21" max="21" width="14.28515625" style="97" customWidth="1"/>
    <col min="22" max="22" width="14.140625" style="97" customWidth="1"/>
    <col min="23" max="23" width="23.42578125" style="97" customWidth="1"/>
    <col min="24" max="24" width="23.28515625" style="97" customWidth="1"/>
    <col min="25" max="27" width="11.85546875" style="97" customWidth="1"/>
    <col min="28" max="28" width="11.140625" style="97" customWidth="1"/>
    <col min="29" max="36" width="14" style="97" customWidth="1"/>
    <col min="37" max="37" width="14.140625" style="97" customWidth="1"/>
    <col min="38" max="38" width="15.140625" style="77" customWidth="1"/>
    <col min="39" max="39" width="18.85546875" style="77" customWidth="1"/>
    <col min="40" max="42" width="24.28515625" style="97" customWidth="1"/>
    <col min="43" max="45" width="17.85546875" style="97" customWidth="1"/>
    <col min="46" max="46" width="15.85546875" style="97" customWidth="1"/>
    <col min="47" max="48" width="19.7109375" style="97" customWidth="1"/>
    <col min="49" max="49" width="23.42578125" style="97" customWidth="1"/>
    <col min="50" max="58" width="11.85546875" style="97" customWidth="1"/>
    <col min="59" max="59" width="23.28515625" style="97" customWidth="1"/>
    <col min="60" max="60" width="22.28515625" style="97" customWidth="1"/>
    <col min="61" max="61" width="26.28515625" style="97" customWidth="1"/>
    <col min="62" max="62" width="16.140625" style="97" customWidth="1"/>
    <col min="63" max="63" width="11.85546875" style="97" customWidth="1"/>
    <col min="64" max="64" width="16.7109375" style="97" customWidth="1"/>
    <col min="65" max="65" width="11.85546875" style="97" customWidth="1"/>
    <col min="66" max="66" width="17.42578125" style="97" customWidth="1"/>
    <col min="67" max="67" width="18" style="97" customWidth="1"/>
    <col min="68" max="69" width="11.85546875" style="97" customWidth="1"/>
    <col min="70" max="70" width="16.85546875" style="97" customWidth="1"/>
    <col min="71" max="76" width="11.85546875" style="97" customWidth="1"/>
    <col min="77" max="77" width="18.7109375" style="97" customWidth="1"/>
    <col min="78" max="16384" width="9.140625" style="97"/>
  </cols>
  <sheetData>
    <row r="1" spans="1:76" s="436" customFormat="1" x14ac:dyDescent="0.25"/>
    <row r="2" spans="1:76" s="1" customFormat="1" ht="22.5" x14ac:dyDescent="0.3">
      <c r="A2" s="636" t="s">
        <v>357</v>
      </c>
      <c r="B2" s="636"/>
      <c r="C2" s="636"/>
      <c r="D2" s="636"/>
      <c r="E2" s="636"/>
      <c r="F2" s="636"/>
      <c r="G2" s="636"/>
      <c r="H2" s="636"/>
      <c r="I2" s="636"/>
      <c r="J2" s="636"/>
    </row>
    <row r="4" spans="1:76" ht="33.75" customHeight="1" x14ac:dyDescent="0.25"/>
    <row r="5" spans="1:76" ht="47.25" customHeight="1" x14ac:dyDescent="0.25">
      <c r="B5" s="789" t="s">
        <v>359</v>
      </c>
      <c r="C5" s="789"/>
      <c r="D5" s="789"/>
      <c r="E5" s="23"/>
      <c r="F5" s="23"/>
      <c r="G5" s="23"/>
      <c r="H5" s="14"/>
      <c r="J5" s="14"/>
    </row>
    <row r="7" spans="1:76" ht="17.25" x14ac:dyDescent="0.3">
      <c r="B7" s="809" t="str">
        <f>'1_Доходи'!B7</f>
        <v>Офіційна повна назва надавача ПМД:</v>
      </c>
      <c r="C7" s="809"/>
      <c r="D7" s="286">
        <f>'1_Доходи'!C7</f>
        <v>0</v>
      </c>
      <c r="E7" s="287"/>
      <c r="F7" s="288"/>
      <c r="G7" s="288"/>
    </row>
    <row r="8" spans="1:76" ht="17.25" x14ac:dyDescent="0.3">
      <c r="B8" s="289" t="str">
        <f>'1_Доходи'!B8</f>
        <v>Плановий період (рік):</v>
      </c>
      <c r="C8" s="289"/>
      <c r="D8" s="286" t="str">
        <f>'0_Загальне'!C25</f>
        <v>2018 рік</v>
      </c>
      <c r="E8" s="287"/>
      <c r="F8" s="288"/>
      <c r="G8" s="288"/>
    </row>
    <row r="9" spans="1:76" ht="17.25" x14ac:dyDescent="0.3">
      <c r="B9" s="809" t="str">
        <f>'1_Доходи'!B9</f>
        <v>Дата проведення розрахунку (день/місяць/рік):</v>
      </c>
      <c r="C9" s="809"/>
      <c r="D9" s="286">
        <f>'0_Загальне'!C27</f>
        <v>0</v>
      </c>
      <c r="E9" s="287"/>
      <c r="F9" s="288"/>
      <c r="G9" s="288"/>
    </row>
    <row r="10" spans="1:76" ht="17.25" x14ac:dyDescent="0.3">
      <c r="B10" s="290"/>
      <c r="C10" s="290"/>
      <c r="D10" s="288"/>
      <c r="E10" s="287"/>
      <c r="F10" s="288"/>
      <c r="G10" s="288"/>
    </row>
    <row r="11" spans="1:76" ht="42" customHeight="1" x14ac:dyDescent="0.3">
      <c r="B11" s="810" t="s">
        <v>304</v>
      </c>
      <c r="C11" s="811"/>
      <c r="D11" s="288"/>
      <c r="E11" s="287"/>
      <c r="G11" s="288"/>
    </row>
    <row r="12" spans="1:76" ht="60" customHeight="1" x14ac:dyDescent="0.3">
      <c r="B12" s="812" t="s">
        <v>302</v>
      </c>
      <c r="C12" s="813"/>
      <c r="D12" s="288"/>
      <c r="E12" s="287"/>
      <c r="G12" s="288"/>
    </row>
    <row r="13" spans="1:76" ht="59.25" customHeight="1" x14ac:dyDescent="0.3">
      <c r="B13" s="816" t="s">
        <v>397</v>
      </c>
      <c r="C13" s="817"/>
      <c r="D13" s="288"/>
      <c r="E13" s="287"/>
      <c r="F13" s="288"/>
      <c r="G13" s="288"/>
    </row>
    <row r="14" spans="1:76" ht="48.75" customHeight="1" x14ac:dyDescent="0.3">
      <c r="B14" s="814" t="s">
        <v>303</v>
      </c>
      <c r="C14" s="815"/>
      <c r="D14" s="288"/>
      <c r="E14" s="287"/>
      <c r="F14" s="288"/>
      <c r="G14" s="288"/>
    </row>
    <row r="15" spans="1:76" ht="17.25" x14ac:dyDescent="0.3">
      <c r="B15" s="291"/>
      <c r="C15" s="291"/>
      <c r="D15" s="288"/>
      <c r="E15" s="287"/>
      <c r="F15" s="288"/>
      <c r="G15" s="288"/>
    </row>
    <row r="16" spans="1:76" s="292" customFormat="1" ht="48.75" customHeight="1" x14ac:dyDescent="0.25">
      <c r="B16" s="793" t="s">
        <v>223</v>
      </c>
      <c r="C16" s="793"/>
      <c r="D16" s="793"/>
      <c r="E16" s="793"/>
      <c r="F16" s="793"/>
      <c r="G16" s="793"/>
      <c r="M16" s="512"/>
      <c r="N16" s="512"/>
      <c r="AF16" s="512"/>
      <c r="AG16" s="512"/>
      <c r="AH16" s="512"/>
      <c r="AI16" s="512"/>
      <c r="AO16" s="512"/>
      <c r="AP16" s="512"/>
      <c r="BN16" s="512"/>
      <c r="BO16" s="512"/>
      <c r="BP16" s="512"/>
      <c r="BQ16" s="512"/>
      <c r="BR16" s="512"/>
      <c r="BS16" s="512"/>
      <c r="BT16" s="512"/>
      <c r="BU16" s="512"/>
      <c r="BV16" s="512"/>
      <c r="BW16" s="512"/>
      <c r="BX16" s="512"/>
    </row>
    <row r="17" spans="2:8" s="293" customFormat="1" ht="17.25" customHeight="1" thickBot="1" x14ac:dyDescent="0.3"/>
    <row r="18" spans="2:8" s="294" customFormat="1" ht="81.75" customHeight="1" x14ac:dyDescent="0.25">
      <c r="B18" s="324" t="s">
        <v>9</v>
      </c>
      <c r="C18" s="325" t="s">
        <v>136</v>
      </c>
      <c r="D18" s="325" t="s">
        <v>137</v>
      </c>
      <c r="E18" s="325" t="s">
        <v>140</v>
      </c>
      <c r="F18" s="325" t="s">
        <v>133</v>
      </c>
      <c r="G18" s="325" t="s">
        <v>229</v>
      </c>
      <c r="H18" s="326" t="s">
        <v>230</v>
      </c>
    </row>
    <row r="19" spans="2:8" s="294" customFormat="1" ht="37.5" x14ac:dyDescent="0.25">
      <c r="B19" s="327" t="s">
        <v>218</v>
      </c>
      <c r="C19" s="328">
        <f>D28</f>
        <v>0</v>
      </c>
      <c r="D19" s="328">
        <f>D29</f>
        <v>0</v>
      </c>
      <c r="E19" s="328">
        <f>D30</f>
        <v>0</v>
      </c>
      <c r="F19" s="328">
        <f>D31</f>
        <v>0</v>
      </c>
      <c r="G19" s="329">
        <f>SUM(C19:F19)</f>
        <v>0</v>
      </c>
      <c r="H19" s="330" t="e">
        <f>G19/$G$22*100</f>
        <v>#DIV/0!</v>
      </c>
    </row>
    <row r="20" spans="2:8" s="294" customFormat="1" ht="37.5" x14ac:dyDescent="0.25">
      <c r="B20" s="327" t="s">
        <v>219</v>
      </c>
      <c r="C20" s="328">
        <f>D267</f>
        <v>0</v>
      </c>
      <c r="D20" s="328">
        <f>D268</f>
        <v>0</v>
      </c>
      <c r="E20" s="328">
        <f>D269</f>
        <v>0</v>
      </c>
      <c r="F20" s="328">
        <f>D270</f>
        <v>0</v>
      </c>
      <c r="G20" s="329">
        <f t="shared" ref="G20:G21" si="0">SUM(C20:F20)</f>
        <v>0</v>
      </c>
      <c r="H20" s="330" t="e">
        <f>G20/$G$22*100</f>
        <v>#DIV/0!</v>
      </c>
    </row>
    <row r="21" spans="2:8" s="294" customFormat="1" ht="37.5" x14ac:dyDescent="0.25">
      <c r="B21" s="327" t="s">
        <v>220</v>
      </c>
      <c r="C21" s="328">
        <f>D375</f>
        <v>0</v>
      </c>
      <c r="D21" s="328">
        <f>D376</f>
        <v>0</v>
      </c>
      <c r="E21" s="328">
        <f>D377</f>
        <v>0</v>
      </c>
      <c r="F21" s="328">
        <f>D378</f>
        <v>0</v>
      </c>
      <c r="G21" s="329">
        <f t="shared" si="0"/>
        <v>0</v>
      </c>
      <c r="H21" s="330" t="e">
        <f>G21/$G$22*100</f>
        <v>#DIV/0!</v>
      </c>
    </row>
    <row r="22" spans="2:8" s="294" customFormat="1" ht="75.75" thickBot="1" x14ac:dyDescent="0.3">
      <c r="B22" s="331" t="s">
        <v>221</v>
      </c>
      <c r="C22" s="332">
        <f>SUM(C19:C21)</f>
        <v>0</v>
      </c>
      <c r="D22" s="332">
        <f>SUM(D19:D21)</f>
        <v>0</v>
      </c>
      <c r="E22" s="332">
        <f>SUM(E19:E21)</f>
        <v>0</v>
      </c>
      <c r="F22" s="332">
        <f>SUM(F19:F21)</f>
        <v>0</v>
      </c>
      <c r="G22" s="332">
        <f>SUM(C22:F22)</f>
        <v>0</v>
      </c>
      <c r="H22" s="333" t="e">
        <f>SUM(H19:H21)</f>
        <v>#DIV/0!</v>
      </c>
    </row>
    <row r="23" spans="2:8" ht="17.25" x14ac:dyDescent="0.3">
      <c r="B23" s="291"/>
      <c r="C23" s="291"/>
      <c r="D23" s="288"/>
      <c r="E23" s="287"/>
      <c r="F23" s="288"/>
      <c r="G23" s="288"/>
    </row>
    <row r="24" spans="2:8" ht="17.25" x14ac:dyDescent="0.3">
      <c r="B24" s="290"/>
      <c r="C24" s="290"/>
      <c r="D24" s="288"/>
      <c r="E24" s="287"/>
      <c r="F24" s="288"/>
      <c r="G24" s="288"/>
    </row>
    <row r="25" spans="2:8" s="295" customFormat="1" ht="32.25" customHeight="1" x14ac:dyDescent="0.25">
      <c r="B25" s="793" t="s">
        <v>222</v>
      </c>
      <c r="C25" s="793"/>
      <c r="D25" s="793"/>
      <c r="E25" s="292"/>
      <c r="F25" s="292"/>
      <c r="G25" s="292"/>
    </row>
    <row r="26" spans="2:8" s="77" customFormat="1" ht="17.25" thickBot="1" x14ac:dyDescent="0.3">
      <c r="B26" s="293"/>
      <c r="C26" s="293"/>
      <c r="D26" s="293"/>
      <c r="E26" s="293"/>
      <c r="F26" s="293"/>
      <c r="G26" s="293"/>
    </row>
    <row r="27" spans="2:8" s="77" customFormat="1" ht="43.5" customHeight="1" x14ac:dyDescent="0.25">
      <c r="B27" s="790" t="s">
        <v>196</v>
      </c>
      <c r="C27" s="791"/>
      <c r="D27" s="296">
        <f>SUM(D28:D31)</f>
        <v>0</v>
      </c>
      <c r="E27" s="293"/>
      <c r="F27" s="293"/>
      <c r="G27" s="293"/>
    </row>
    <row r="28" spans="2:8" s="77" customFormat="1" ht="25.5" customHeight="1" x14ac:dyDescent="0.25">
      <c r="B28" s="807" t="s">
        <v>136</v>
      </c>
      <c r="C28" s="808"/>
      <c r="D28" s="297">
        <f>'2_Видатки (базові)'!D28</f>
        <v>0</v>
      </c>
      <c r="E28" s="293"/>
      <c r="F28" s="293"/>
      <c r="G28" s="293"/>
    </row>
    <row r="29" spans="2:8" s="77" customFormat="1" ht="25.5" customHeight="1" x14ac:dyDescent="0.25">
      <c r="B29" s="807" t="s">
        <v>137</v>
      </c>
      <c r="C29" s="808"/>
      <c r="D29" s="297">
        <f>'2_Видатки (базові)'!D29</f>
        <v>0</v>
      </c>
      <c r="E29" s="293"/>
      <c r="F29" s="293"/>
      <c r="G29" s="293"/>
    </row>
    <row r="30" spans="2:8" s="77" customFormat="1" ht="25.5" customHeight="1" x14ac:dyDescent="0.25">
      <c r="B30" s="765" t="s">
        <v>140</v>
      </c>
      <c r="C30" s="766"/>
      <c r="D30" s="297">
        <f>D37+D87+D200+D217+D239+D261</f>
        <v>0</v>
      </c>
      <c r="E30" s="293"/>
      <c r="F30" s="293"/>
      <c r="G30" s="293"/>
    </row>
    <row r="31" spans="2:8" s="77" customFormat="1" ht="25.5" customHeight="1" thickBot="1" x14ac:dyDescent="0.3">
      <c r="B31" s="767" t="s">
        <v>148</v>
      </c>
      <c r="C31" s="768"/>
      <c r="D31" s="298">
        <f>D38+D88+D201+D218+D240+D262</f>
        <v>0</v>
      </c>
      <c r="E31" s="293"/>
      <c r="F31" s="293"/>
      <c r="G31" s="293"/>
    </row>
    <row r="32" spans="2:8" s="77" customFormat="1" ht="17.25" thickBot="1" x14ac:dyDescent="0.3">
      <c r="B32" s="293"/>
      <c r="C32" s="293"/>
      <c r="D32" s="293"/>
      <c r="E32" s="293"/>
      <c r="F32" s="293"/>
      <c r="G32" s="293"/>
    </row>
    <row r="33" spans="2:77" s="141" customFormat="1" ht="33.75" thickBot="1" x14ac:dyDescent="0.3">
      <c r="B33" s="20" t="s">
        <v>100</v>
      </c>
      <c r="C33" s="21" t="s">
        <v>153</v>
      </c>
      <c r="D33" s="22" t="s">
        <v>65</v>
      </c>
      <c r="E33" s="23"/>
      <c r="F33" s="24"/>
      <c r="G33" s="24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AL33" s="142"/>
      <c r="AM33" s="142"/>
    </row>
    <row r="34" spans="2:77" ht="51.75" customHeight="1" x14ac:dyDescent="0.25">
      <c r="B34" s="818">
        <v>2100</v>
      </c>
      <c r="C34" s="143" t="s">
        <v>150</v>
      </c>
      <c r="D34" s="144">
        <f>SUM(D35:D38)</f>
        <v>0</v>
      </c>
      <c r="E34" s="145"/>
      <c r="F34" s="146"/>
      <c r="G34" s="146"/>
    </row>
    <row r="35" spans="2:77" ht="24.75" customHeight="1" x14ac:dyDescent="0.25">
      <c r="B35" s="819"/>
      <c r="C35" s="147" t="s">
        <v>136</v>
      </c>
      <c r="D35" s="148">
        <f>'2_Видатки (базові)'!D35</f>
        <v>0</v>
      </c>
      <c r="E35" s="57"/>
      <c r="F35" s="146"/>
      <c r="G35" s="146"/>
    </row>
    <row r="36" spans="2:77" ht="24.75" customHeight="1" x14ac:dyDescent="0.25">
      <c r="B36" s="819"/>
      <c r="C36" s="147" t="s">
        <v>137</v>
      </c>
      <c r="D36" s="148">
        <f>'2_Видатки (базові)'!D36</f>
        <v>0</v>
      </c>
      <c r="E36" s="57"/>
      <c r="F36" s="146"/>
      <c r="G36" s="146"/>
    </row>
    <row r="37" spans="2:77" ht="24.75" customHeight="1" x14ac:dyDescent="0.25">
      <c r="B37" s="819"/>
      <c r="C37" s="147" t="s">
        <v>140</v>
      </c>
      <c r="D37" s="148">
        <f>D42+D79</f>
        <v>0</v>
      </c>
      <c r="E37" s="57"/>
      <c r="F37" s="146" t="s">
        <v>33</v>
      </c>
      <c r="G37" s="146"/>
    </row>
    <row r="38" spans="2:77" ht="24.75" customHeight="1" thickBot="1" x14ac:dyDescent="0.3">
      <c r="B38" s="820"/>
      <c r="C38" s="149" t="s">
        <v>148</v>
      </c>
      <c r="D38" s="150">
        <f>D43+D80</f>
        <v>0</v>
      </c>
      <c r="E38" s="57"/>
      <c r="F38" s="146"/>
      <c r="G38" s="146"/>
    </row>
    <row r="39" spans="2:77" ht="39.75" customHeight="1" x14ac:dyDescent="0.25">
      <c r="B39" s="824">
        <v>2110</v>
      </c>
      <c r="C39" s="143" t="s">
        <v>151</v>
      </c>
      <c r="D39" s="144">
        <f>SUM(D40:D43)</f>
        <v>0</v>
      </c>
      <c r="E39" s="57"/>
      <c r="F39" s="146"/>
      <c r="G39" s="146"/>
    </row>
    <row r="40" spans="2:77" ht="25.5" customHeight="1" x14ac:dyDescent="0.25">
      <c r="B40" s="822"/>
      <c r="C40" s="147" t="s">
        <v>136</v>
      </c>
      <c r="D40" s="151">
        <f>'2_Видатки (базові)'!D40</f>
        <v>0</v>
      </c>
      <c r="E40" s="57"/>
      <c r="F40" s="146"/>
      <c r="G40" s="146"/>
    </row>
    <row r="41" spans="2:77" ht="25.5" customHeight="1" x14ac:dyDescent="0.25">
      <c r="B41" s="822"/>
      <c r="C41" s="147" t="s">
        <v>137</v>
      </c>
      <c r="D41" s="151">
        <f>'2_Видатки (базові)'!D41</f>
        <v>0</v>
      </c>
      <c r="E41" s="57"/>
      <c r="F41" s="146"/>
      <c r="G41" s="146"/>
    </row>
    <row r="42" spans="2:77" ht="25.5" customHeight="1" x14ac:dyDescent="0.25">
      <c r="B42" s="822"/>
      <c r="C42" s="147" t="s">
        <v>140</v>
      </c>
      <c r="D42" s="151">
        <f>D47+D72</f>
        <v>0</v>
      </c>
      <c r="E42" s="57"/>
      <c r="F42" s="146"/>
      <c r="G42" s="146"/>
    </row>
    <row r="43" spans="2:77" ht="25.5" customHeight="1" thickBot="1" x14ac:dyDescent="0.3">
      <c r="B43" s="825"/>
      <c r="C43" s="149" t="s">
        <v>148</v>
      </c>
      <c r="D43" s="152">
        <f>D48+D73</f>
        <v>0</v>
      </c>
      <c r="E43" s="57"/>
      <c r="F43" s="146"/>
      <c r="G43" s="146"/>
    </row>
    <row r="44" spans="2:77" ht="39.75" customHeight="1" thickBot="1" x14ac:dyDescent="0.3">
      <c r="B44" s="826">
        <v>2111</v>
      </c>
      <c r="C44" s="143" t="s">
        <v>152</v>
      </c>
      <c r="D44" s="144">
        <f>SUM(D45:D48)</f>
        <v>0</v>
      </c>
      <c r="E44" s="153"/>
      <c r="F44" s="65" t="s">
        <v>149</v>
      </c>
      <c r="G44" s="66"/>
      <c r="H44" s="66"/>
      <c r="I44" s="66"/>
      <c r="J44" s="66"/>
      <c r="K44" s="84"/>
      <c r="L44" s="97"/>
      <c r="M44" s="97"/>
      <c r="N44" s="97"/>
      <c r="O44" s="97"/>
      <c r="P44" s="97"/>
      <c r="Q44" s="97"/>
      <c r="R44" s="97"/>
      <c r="AL44" s="97"/>
      <c r="AM44" s="97"/>
    </row>
    <row r="45" spans="2:77" ht="25.5" customHeight="1" x14ac:dyDescent="0.25">
      <c r="B45" s="827"/>
      <c r="C45" s="147" t="s">
        <v>136</v>
      </c>
      <c r="D45" s="148">
        <f>'2_Видатки (базові)'!D45</f>
        <v>0</v>
      </c>
      <c r="E45" s="153"/>
      <c r="F45" s="771" t="str">
        <f>'2_Видатки (базові)'!$F$45:$F$46</f>
        <v>Показники / Персонал</v>
      </c>
      <c r="G45" s="773" t="str">
        <f>'2_Видатки (базові)'!$G$45:$G$46</f>
        <v>Сума по рядках</v>
      </c>
      <c r="H45" s="831" t="str">
        <f>'2_Видатки (базові)'!$H$45:$Q$45</f>
        <v>Група 1. керівний та адміністративно-управлінський персонал</v>
      </c>
      <c r="I45" s="831"/>
      <c r="J45" s="831"/>
      <c r="K45" s="831"/>
      <c r="L45" s="831"/>
      <c r="M45" s="831"/>
      <c r="N45" s="831"/>
      <c r="O45" s="831"/>
      <c r="P45" s="831"/>
      <c r="Q45" s="831"/>
      <c r="R45" s="829" t="str">
        <f>'2_Видатки (базові)'!$R$45:$R$46</f>
        <v>всього по складовим Групи 1</v>
      </c>
      <c r="S45" s="831" t="str">
        <f>'2_Видатки (базові)'!S45:AJ45</f>
        <v>Група 2. медичний персонал</v>
      </c>
      <c r="T45" s="831"/>
      <c r="U45" s="831"/>
      <c r="V45" s="831"/>
      <c r="W45" s="831"/>
      <c r="X45" s="831"/>
      <c r="Y45" s="831"/>
      <c r="Z45" s="831"/>
      <c r="AA45" s="831"/>
      <c r="AB45" s="831"/>
      <c r="AC45" s="831"/>
      <c r="AD45" s="831"/>
      <c r="AE45" s="831"/>
      <c r="AF45" s="831"/>
      <c r="AG45" s="831"/>
      <c r="AH45" s="831"/>
      <c r="AI45" s="831"/>
      <c r="AJ45" s="831"/>
      <c r="AK45" s="829" t="str">
        <f>'2_Видатки (базові)'!$AK$45:$AK$46</f>
        <v>всього по складовим Групи 2</v>
      </c>
      <c r="AL45" s="834" t="str">
        <f>'2_Видатки (базові)'!$AL$45:$AQ$45</f>
        <v>Група 3. інформаційно-аналітичний персонал</v>
      </c>
      <c r="AM45" s="834"/>
      <c r="AN45" s="834"/>
      <c r="AO45" s="834"/>
      <c r="AP45" s="834"/>
      <c r="AQ45" s="834"/>
      <c r="AR45" s="834"/>
      <c r="AS45" s="834"/>
      <c r="AT45" s="829" t="str">
        <f>'2_Видатки (базові)'!$AT$45:$AT$46</f>
        <v>всього по складовим Групи 3</v>
      </c>
      <c r="AU45" s="831" t="str">
        <f>'2_Видатки (базові)'!$AU$45:$BX$45</f>
        <v>Група 4. інший адміністративно-управлінський та допоміжний персонал</v>
      </c>
      <c r="AV45" s="831"/>
      <c r="AW45" s="831"/>
      <c r="AX45" s="831"/>
      <c r="AY45" s="831"/>
      <c r="AZ45" s="831"/>
      <c r="BA45" s="831"/>
      <c r="BB45" s="831"/>
      <c r="BC45" s="831"/>
      <c r="BD45" s="831"/>
      <c r="BE45" s="831"/>
      <c r="BF45" s="831"/>
      <c r="BG45" s="831"/>
      <c r="BH45" s="831"/>
      <c r="BI45" s="831"/>
      <c r="BJ45" s="831"/>
      <c r="BK45" s="831"/>
      <c r="BL45" s="831"/>
      <c r="BM45" s="831"/>
      <c r="BN45" s="831"/>
      <c r="BO45" s="831"/>
      <c r="BP45" s="831"/>
      <c r="BQ45" s="831"/>
      <c r="BR45" s="831"/>
      <c r="BS45" s="831"/>
      <c r="BT45" s="831"/>
      <c r="BU45" s="831"/>
      <c r="BV45" s="831"/>
      <c r="BW45" s="831"/>
      <c r="BX45" s="831"/>
      <c r="BY45" s="832" t="str">
        <f>'2_Видатки (базові)'!$BY$45:$BY$46</f>
        <v>всього по складовим Групи 4</v>
      </c>
    </row>
    <row r="46" spans="2:77" ht="74.25" customHeight="1" thickBot="1" x14ac:dyDescent="0.3">
      <c r="B46" s="827"/>
      <c r="C46" s="147" t="s">
        <v>137</v>
      </c>
      <c r="D46" s="148">
        <f>'2_Видатки (базові)'!D46</f>
        <v>0</v>
      </c>
      <c r="E46" s="153"/>
      <c r="F46" s="772"/>
      <c r="G46" s="774"/>
      <c r="H46" s="360" t="str">
        <f>'2_Видатки (базові)'!H46</f>
        <v>головний лікар</v>
      </c>
      <c r="I46" s="360" t="str">
        <f>'2_Видатки (базові)'!I46</f>
        <v>заступник головного лікаря з медичного обслуговування населення</v>
      </c>
      <c r="J46" s="360" t="str">
        <f>'2_Видатки (базові)'!J46</f>
        <v>завідувач господарства</v>
      </c>
      <c r="K46" s="360" t="str">
        <f>'2_Видатки (базові)'!K46</f>
        <v>головна медична сестра</v>
      </c>
      <c r="L46" s="360" t="str">
        <f>'2_Видатки (базові)'!L46</f>
        <v>головний бухгалтер</v>
      </c>
      <c r="M46" s="360">
        <f>'2_Видатки (базові)'!M46</f>
        <v>0</v>
      </c>
      <c r="N46" s="360">
        <f>'2_Видатки (базові)'!N46</f>
        <v>0</v>
      </c>
      <c r="O46" s="360">
        <f>'2_Видатки (базові)'!O46</f>
        <v>0</v>
      </c>
      <c r="P46" s="360">
        <f>'2_Видатки (базові)'!P46</f>
        <v>0</v>
      </c>
      <c r="Q46" s="360">
        <f>'2_Видатки (базові)'!Q46</f>
        <v>0</v>
      </c>
      <c r="R46" s="830"/>
      <c r="S46" s="360" t="str">
        <f>'2_Видатки (базові)'!S46</f>
        <v>лікар загальної практики - сімейний лікар</v>
      </c>
      <c r="T46" s="360" t="str">
        <f>'2_Видатки (базові)'!T46</f>
        <v>лікар-педіарт дільничий</v>
      </c>
      <c r="U46" s="360" t="str">
        <f>'2_Видатки (базові)'!U46</f>
        <v>лікар-акушер-гінеколог</v>
      </c>
      <c r="V46" s="360" t="str">
        <f>'2_Видатки (базові)'!V46</f>
        <v>лікар-стоматолог</v>
      </c>
      <c r="W46" s="360" t="str">
        <f>'2_Видатки (базові)'!W46</f>
        <v>лікар-інтерн з загальної практики сімейної медицини</v>
      </c>
      <c r="X46" s="360" t="str">
        <f>'2_Видатки (базові)'!X46</f>
        <v>сестра медична загальної практики сімейної медицини</v>
      </c>
      <c r="Y46" s="360" t="str">
        <f>'2_Видатки (базові)'!Y46</f>
        <v>сестра медична дільнича</v>
      </c>
      <c r="Z46" s="360" t="str">
        <f>'2_Видатки (базові)'!Z46</f>
        <v>сестра медична</v>
      </c>
      <c r="AA46" s="360" t="str">
        <f>'2_Видатки (базові)'!AA46</f>
        <v>акушерка</v>
      </c>
      <c r="AB46" s="360" t="str">
        <f>'2_Видатки (базові)'!AB46</f>
        <v>лаборант</v>
      </c>
      <c r="AC46" s="360" t="str">
        <f>'2_Видатки (базові)'!AC46</f>
        <v>молодша медична сестра</v>
      </c>
      <c r="AD46" s="360" t="str">
        <f>'2_Видатки (базові)'!AD46</f>
        <v>сестра медична денного стац.</v>
      </c>
      <c r="AE46" s="360" t="str">
        <f>'2_Видатки (базові)'!AE46</f>
        <v>старша медична сестра</v>
      </c>
      <c r="AF46" s="360">
        <f>'2_Видатки (базові)'!AF46</f>
        <v>0</v>
      </c>
      <c r="AG46" s="360">
        <f>'2_Видатки (базові)'!AG46</f>
        <v>0</v>
      </c>
      <c r="AH46" s="360">
        <f>'2_Видатки (базові)'!AH46</f>
        <v>0</v>
      </c>
      <c r="AI46" s="360">
        <f>'2_Видатки (базові)'!AI46</f>
        <v>0</v>
      </c>
      <c r="AJ46" s="360">
        <f>'2_Видатки (базові)'!AJ46</f>
        <v>0</v>
      </c>
      <c r="AK46" s="830"/>
      <c r="AL46" s="256" t="str">
        <f>'2_Видатки (базові)'!AL46</f>
        <v>лікар-статистик</v>
      </c>
      <c r="AM46" s="256" t="str">
        <f>'2_Видатки (базові)'!AM46</f>
        <v>статистик медичний</v>
      </c>
      <c r="AN46" s="256" t="str">
        <f>'2_Видатки (базові)'!AN46</f>
        <v>оператор комп'ютерного набору</v>
      </c>
      <c r="AO46" s="256">
        <f>'2_Видатки (базові)'!AO46</f>
        <v>0</v>
      </c>
      <c r="AP46" s="256">
        <f>'2_Видатки (базові)'!AP46</f>
        <v>0</v>
      </c>
      <c r="AQ46" s="256">
        <f>'2_Видатки (базові)'!AO46</f>
        <v>0</v>
      </c>
      <c r="AR46" s="256">
        <f>'2_Видатки (базові)'!AP46</f>
        <v>0</v>
      </c>
      <c r="AS46" s="256">
        <f>'2_Видатки (базові)'!AQ46</f>
        <v>0</v>
      </c>
      <c r="AT46" s="830"/>
      <c r="AU46" s="360" t="str">
        <f>'2_Видатки (базові)'!AU46</f>
        <v>заступник головного бухгалтера</v>
      </c>
      <c r="AV46" s="360" t="str">
        <f>'2_Видатки (базові)'!AV46</f>
        <v>бухгалетр (з обліку основних засобів)</v>
      </c>
      <c r="AW46" s="360" t="str">
        <f>'2_Видатки (базові)'!AW46</f>
        <v>бухгалтер (з розрахунків із працівниками)</v>
      </c>
      <c r="AX46" s="360" t="str">
        <f>'2_Видатки (базові)'!AX46</f>
        <v>бухгалтер</v>
      </c>
      <c r="AY46" s="360" t="str">
        <f>'2_Видатки (базові)'!AY46</f>
        <v>економіст</v>
      </c>
      <c r="AZ46" s="360" t="str">
        <f>'2_Видатки (базові)'!AZ46</f>
        <v>інспектор з кадрів</v>
      </c>
      <c r="BA46" s="360" t="str">
        <f>'2_Видатки (базові)'!BA46</f>
        <v>інженер з охорони праці</v>
      </c>
      <c r="BB46" s="360" t="str">
        <f>'2_Видатки (базові)'!BB46</f>
        <v>секретар-друкарка</v>
      </c>
      <c r="BC46" s="360" t="str">
        <f>'2_Видатки (базові)'!BC46</f>
        <v>реєстратор медичний</v>
      </c>
      <c r="BD46" s="360" t="str">
        <f>'2_Видатки (базові)'!BD46</f>
        <v>сестра-господиня</v>
      </c>
      <c r="BE46" s="360" t="str">
        <f>'2_Видатки (базові)'!BE46</f>
        <v>механік</v>
      </c>
      <c r="BF46" s="360" t="str">
        <f>'2_Видатки (базові)'!BF46</f>
        <v>двірник</v>
      </c>
      <c r="BG46" s="360" t="str">
        <f>'2_Видатки (базові)'!BG46</f>
        <v>прибиральник службових приміщень</v>
      </c>
      <c r="BH46" s="360" t="str">
        <f>'2_Видатки (базові)'!BH46</f>
        <v>монтажник санітарно-технічних систем і устаткування</v>
      </c>
      <c r="BI46" s="360" t="str">
        <f>'2_Видатки (базові)'!BI46</f>
        <v>електромонтер з ремонту та обслуговування електроустаткування</v>
      </c>
      <c r="BJ46" s="360" t="str">
        <f>'2_Видатки (базові)'!BJ46</f>
        <v>водій транспортних засобів</v>
      </c>
      <c r="BK46" s="360" t="str">
        <f>'2_Видатки (базові)'!BK46</f>
        <v>столяр</v>
      </c>
      <c r="BL46" s="360" t="str">
        <f>'2_Видатки (базові)'!BL46</f>
        <v>юрисконсульт</v>
      </c>
      <c r="BM46" s="360" t="str">
        <f>'2_Видатки (базові)'!BM46</f>
        <v>завідувач складу</v>
      </c>
      <c r="BN46" s="360" t="str">
        <f>'2_Видатки (базові)'!BN46</f>
        <v>прибиральник службових приміщень</v>
      </c>
      <c r="BO46" s="360" t="str">
        <f>'2_Видатки (базові)'!BO46</f>
        <v>робітник з комплексного обслуговування</v>
      </c>
      <c r="BP46" s="360" t="str">
        <f>'2_Видатки (базові)'!BP46</f>
        <v>електрик</v>
      </c>
      <c r="BQ46" s="360" t="str">
        <f>'2_Видатки (базові)'!BQ46</f>
        <v>технік</v>
      </c>
      <c r="BR46" s="360" t="str">
        <f>'2_Видатки (базові)'!BR46</f>
        <v>адміністратор</v>
      </c>
      <c r="BS46" s="360" t="str">
        <f>'2_Видатки (базові)'!BS46</f>
        <v>оператор котельні</v>
      </c>
      <c r="BT46" s="360">
        <f>'2_Видатки (базові)'!BT46</f>
        <v>0</v>
      </c>
      <c r="BU46" s="360">
        <f>'2_Видатки (базові)'!BU46</f>
        <v>0</v>
      </c>
      <c r="BV46" s="360">
        <f>'2_Видатки (базові)'!BV46</f>
        <v>0</v>
      </c>
      <c r="BW46" s="360">
        <f>'2_Видатки (базові)'!BW46</f>
        <v>0</v>
      </c>
      <c r="BX46" s="360">
        <f>'2_Видатки (базові)'!BX46</f>
        <v>0</v>
      </c>
      <c r="BY46" s="833"/>
    </row>
    <row r="47" spans="2:77" ht="59.25" customHeight="1" thickBot="1" x14ac:dyDescent="0.3">
      <c r="B47" s="827"/>
      <c r="C47" s="147" t="s">
        <v>140</v>
      </c>
      <c r="D47" s="148">
        <f>G65</f>
        <v>0</v>
      </c>
      <c r="E47" s="153"/>
      <c r="F47" s="277" t="s">
        <v>393</v>
      </c>
      <c r="G47" s="835"/>
      <c r="H47" s="836"/>
      <c r="I47" s="836"/>
      <c r="J47" s="836"/>
      <c r="K47" s="836"/>
      <c r="L47" s="836"/>
      <c r="M47" s="836"/>
      <c r="N47" s="836"/>
      <c r="O47" s="836"/>
      <c r="P47" s="836"/>
      <c r="Q47" s="836"/>
      <c r="R47" s="836"/>
      <c r="S47" s="836"/>
      <c r="T47" s="836"/>
      <c r="U47" s="836"/>
      <c r="V47" s="836"/>
      <c r="W47" s="836"/>
      <c r="X47" s="836"/>
      <c r="Y47" s="836"/>
      <c r="Z47" s="836"/>
      <c r="AA47" s="836"/>
      <c r="AB47" s="836"/>
      <c r="AC47" s="836"/>
      <c r="AD47" s="836"/>
      <c r="AE47" s="836"/>
      <c r="AF47" s="836"/>
      <c r="AG47" s="836"/>
      <c r="AH47" s="836"/>
      <c r="AI47" s="836"/>
      <c r="AJ47" s="836"/>
      <c r="AK47" s="836"/>
      <c r="AL47" s="836"/>
      <c r="AM47" s="836"/>
      <c r="AN47" s="836"/>
      <c r="AO47" s="836"/>
      <c r="AP47" s="836"/>
      <c r="AQ47" s="836"/>
      <c r="AR47" s="836"/>
      <c r="AS47" s="836"/>
      <c r="AT47" s="836"/>
      <c r="AU47" s="836"/>
      <c r="AV47" s="836"/>
      <c r="AW47" s="836"/>
      <c r="AX47" s="836"/>
      <c r="AY47" s="836"/>
      <c r="AZ47" s="836"/>
      <c r="BA47" s="836"/>
      <c r="BB47" s="836"/>
      <c r="BC47" s="836"/>
      <c r="BD47" s="836"/>
      <c r="BE47" s="836"/>
      <c r="BF47" s="836"/>
      <c r="BG47" s="836"/>
      <c r="BH47" s="836"/>
      <c r="BI47" s="836"/>
      <c r="BJ47" s="836"/>
      <c r="BK47" s="836"/>
      <c r="BL47" s="836"/>
      <c r="BM47" s="836"/>
      <c r="BN47" s="836"/>
      <c r="BO47" s="836"/>
      <c r="BP47" s="836"/>
      <c r="BQ47" s="836"/>
      <c r="BR47" s="836"/>
      <c r="BS47" s="836"/>
      <c r="BT47" s="836"/>
      <c r="BU47" s="836"/>
      <c r="BV47" s="836"/>
      <c r="BW47" s="836"/>
      <c r="BX47" s="836"/>
      <c r="BY47" s="837"/>
    </row>
    <row r="48" spans="2:77" ht="35.25" customHeight="1" thickBot="1" x14ac:dyDescent="0.3">
      <c r="B48" s="828"/>
      <c r="C48" s="149" t="s">
        <v>148</v>
      </c>
      <c r="D48" s="150">
        <f>G66</f>
        <v>0</v>
      </c>
      <c r="E48" s="153"/>
      <c r="F48" s="372" t="s">
        <v>136</v>
      </c>
      <c r="G48" s="309">
        <f>'2_Видатки (базові)'!G48</f>
        <v>0</v>
      </c>
      <c r="H48" s="309">
        <f>'2_Видатки (базові)'!H48</f>
        <v>0</v>
      </c>
      <c r="I48" s="309">
        <f>'2_Видатки (базові)'!I48</f>
        <v>0</v>
      </c>
      <c r="J48" s="309">
        <f>'2_Видатки (базові)'!J48</f>
        <v>0</v>
      </c>
      <c r="K48" s="309">
        <f>'2_Видатки (базові)'!K48</f>
        <v>0</v>
      </c>
      <c r="L48" s="309">
        <f>'2_Видатки (базові)'!L48</f>
        <v>0</v>
      </c>
      <c r="M48" s="309">
        <f>'2_Видатки (базові)'!M48</f>
        <v>0</v>
      </c>
      <c r="N48" s="309">
        <f>'2_Видатки (базові)'!N48</f>
        <v>0</v>
      </c>
      <c r="O48" s="309">
        <f>'2_Видатки (базові)'!O48</f>
        <v>0</v>
      </c>
      <c r="P48" s="309">
        <f>'2_Видатки (базові)'!P48</f>
        <v>0</v>
      </c>
      <c r="Q48" s="373">
        <f>'2_Видатки (базові)'!Q48</f>
        <v>0</v>
      </c>
      <c r="R48" s="368">
        <f>'2_Видатки (базові)'!R48</f>
        <v>0</v>
      </c>
      <c r="S48" s="374">
        <f>'2_Видатки (базові)'!S48</f>
        <v>0</v>
      </c>
      <c r="T48" s="309">
        <f>'2_Видатки (базові)'!T48</f>
        <v>0</v>
      </c>
      <c r="U48" s="309">
        <f>'2_Видатки (базові)'!U48</f>
        <v>0</v>
      </c>
      <c r="V48" s="309">
        <f>'2_Видатки (базові)'!V48</f>
        <v>0</v>
      </c>
      <c r="W48" s="309">
        <f>'2_Видатки (базові)'!W48</f>
        <v>0</v>
      </c>
      <c r="X48" s="309">
        <f>'2_Видатки (базові)'!X48</f>
        <v>0</v>
      </c>
      <c r="Y48" s="309">
        <f>'2_Видатки (базові)'!Y48</f>
        <v>0</v>
      </c>
      <c r="Z48" s="309">
        <f>'2_Видатки (базові)'!Z48</f>
        <v>0</v>
      </c>
      <c r="AA48" s="309">
        <f>'2_Видатки (базові)'!AA48</f>
        <v>0</v>
      </c>
      <c r="AB48" s="309">
        <f>'2_Видатки (базові)'!AB48</f>
        <v>0</v>
      </c>
      <c r="AC48" s="309">
        <f>'2_Видатки (базові)'!AC48</f>
        <v>0</v>
      </c>
      <c r="AD48" s="309">
        <f>'2_Видатки (базові)'!AD48</f>
        <v>0</v>
      </c>
      <c r="AE48" s="309">
        <f>'2_Видатки (базові)'!AE48</f>
        <v>0</v>
      </c>
      <c r="AF48" s="309">
        <f>'2_Видатки (базові)'!AF48</f>
        <v>0</v>
      </c>
      <c r="AG48" s="309">
        <f>'2_Видатки (базові)'!AG48</f>
        <v>0</v>
      </c>
      <c r="AH48" s="309">
        <f>'2_Видатки (базові)'!AH48</f>
        <v>0</v>
      </c>
      <c r="AI48" s="309">
        <f>'2_Видатки (базові)'!AI48</f>
        <v>0</v>
      </c>
      <c r="AJ48" s="373">
        <f>'2_Видатки (базові)'!AJ48</f>
        <v>0</v>
      </c>
      <c r="AK48" s="368">
        <f>'2_Видатки (базові)'!AK48</f>
        <v>0</v>
      </c>
      <c r="AL48" s="374">
        <f>'2_Видатки (базові)'!AL48</f>
        <v>0</v>
      </c>
      <c r="AM48" s="309">
        <f>'2_Видатки (базові)'!AM48</f>
        <v>0</v>
      </c>
      <c r="AN48" s="309">
        <f>'2_Видатки (базові)'!AN48</f>
        <v>0</v>
      </c>
      <c r="AO48" s="309">
        <f>'2_Видатки (базові)'!AO48</f>
        <v>0</v>
      </c>
      <c r="AP48" s="309">
        <f>'2_Видатки (базові)'!AP48</f>
        <v>0</v>
      </c>
      <c r="AQ48" s="309">
        <f>'2_Видатки (базові)'!AQ48</f>
        <v>0</v>
      </c>
      <c r="AR48" s="309">
        <f>'2_Видатки (базові)'!AR48</f>
        <v>0</v>
      </c>
      <c r="AS48" s="309">
        <f>'2_Видатки (базові)'!AS48</f>
        <v>0</v>
      </c>
      <c r="AT48" s="368">
        <f>'2_Видатки (базові)'!AT48</f>
        <v>0</v>
      </c>
      <c r="AU48" s="374">
        <f>'2_Видатки (базові)'!AU48</f>
        <v>0</v>
      </c>
      <c r="AV48" s="309">
        <f>'2_Видатки (базові)'!AV48</f>
        <v>0</v>
      </c>
      <c r="AW48" s="309">
        <f>'2_Видатки (базові)'!AW48</f>
        <v>0</v>
      </c>
      <c r="AX48" s="309">
        <f>'2_Видатки (базові)'!AX48</f>
        <v>0</v>
      </c>
      <c r="AY48" s="309">
        <f>'2_Видатки (базові)'!AY48</f>
        <v>0</v>
      </c>
      <c r="AZ48" s="309">
        <f>'2_Видатки (базові)'!AZ48</f>
        <v>0</v>
      </c>
      <c r="BA48" s="309">
        <f>'2_Видатки (базові)'!BA48</f>
        <v>0</v>
      </c>
      <c r="BB48" s="309">
        <f>'2_Видатки (базові)'!BB48</f>
        <v>0</v>
      </c>
      <c r="BC48" s="309">
        <f>'2_Видатки (базові)'!BC48</f>
        <v>0</v>
      </c>
      <c r="BD48" s="309">
        <f>'2_Видатки (базові)'!BD48</f>
        <v>0</v>
      </c>
      <c r="BE48" s="309">
        <f>'2_Видатки (базові)'!BE48</f>
        <v>0</v>
      </c>
      <c r="BF48" s="309">
        <f>'2_Видатки (базові)'!BF48</f>
        <v>0</v>
      </c>
      <c r="BG48" s="309">
        <f>'2_Видатки (базові)'!BG48</f>
        <v>0</v>
      </c>
      <c r="BH48" s="309">
        <f>'2_Видатки (базові)'!BH48</f>
        <v>0</v>
      </c>
      <c r="BI48" s="309">
        <f>'2_Видатки (базові)'!BI48</f>
        <v>0</v>
      </c>
      <c r="BJ48" s="309">
        <f>'2_Видатки (базові)'!BJ48</f>
        <v>0</v>
      </c>
      <c r="BK48" s="309">
        <f>'2_Видатки (базові)'!BK48</f>
        <v>0</v>
      </c>
      <c r="BL48" s="309">
        <f>'2_Видатки (базові)'!BL48</f>
        <v>0</v>
      </c>
      <c r="BM48" s="309">
        <f>'2_Видатки (базові)'!BM48</f>
        <v>0</v>
      </c>
      <c r="BN48" s="309">
        <f>'2_Видатки (базові)'!BN48</f>
        <v>0</v>
      </c>
      <c r="BO48" s="309">
        <f>'2_Видатки (базові)'!BO48</f>
        <v>0</v>
      </c>
      <c r="BP48" s="309">
        <f>'2_Видатки (базові)'!BP48</f>
        <v>0</v>
      </c>
      <c r="BQ48" s="309">
        <f>'2_Видатки (базові)'!BQ48</f>
        <v>0</v>
      </c>
      <c r="BR48" s="309">
        <f>'2_Видатки (базові)'!BR48</f>
        <v>0</v>
      </c>
      <c r="BS48" s="309">
        <f>'2_Видатки (базові)'!BS48</f>
        <v>0</v>
      </c>
      <c r="BT48" s="309">
        <f>'2_Видатки (базові)'!BT48</f>
        <v>0</v>
      </c>
      <c r="BU48" s="309">
        <f>'2_Видатки (базові)'!BU48</f>
        <v>0</v>
      </c>
      <c r="BV48" s="309">
        <f>'2_Видатки (базові)'!BV48</f>
        <v>0</v>
      </c>
      <c r="BW48" s="309">
        <f>'2_Видатки (базові)'!BW48</f>
        <v>0</v>
      </c>
      <c r="BX48" s="309">
        <f>'2_Видатки (базові)'!BX48</f>
        <v>0</v>
      </c>
      <c r="BY48" s="368">
        <f>'2_Видатки (базові)'!BY48</f>
        <v>0</v>
      </c>
    </row>
    <row r="49" spans="1:82" ht="35.25" customHeight="1" x14ac:dyDescent="0.25">
      <c r="A49" s="159"/>
      <c r="B49" s="159"/>
      <c r="C49" s="159"/>
      <c r="D49" s="159"/>
      <c r="E49" s="153"/>
      <c r="F49" s="165" t="s">
        <v>137</v>
      </c>
      <c r="G49" s="155">
        <f>'2_Видатки (базові)'!G49</f>
        <v>0</v>
      </c>
      <c r="H49" s="155">
        <f>'2_Видатки (базові)'!H49</f>
        <v>0</v>
      </c>
      <c r="I49" s="155">
        <f>'2_Видатки (базові)'!I49</f>
        <v>0</v>
      </c>
      <c r="J49" s="155">
        <f>'2_Видатки (базові)'!J49</f>
        <v>0</v>
      </c>
      <c r="K49" s="155">
        <f>'2_Видатки (базові)'!K49</f>
        <v>0</v>
      </c>
      <c r="L49" s="155">
        <f>'2_Видатки (базові)'!L49</f>
        <v>0</v>
      </c>
      <c r="M49" s="155">
        <f>'2_Видатки (базові)'!M49</f>
        <v>0</v>
      </c>
      <c r="N49" s="155">
        <f>'2_Видатки (базові)'!N49</f>
        <v>0</v>
      </c>
      <c r="O49" s="155">
        <f>'2_Видатки (базові)'!O49</f>
        <v>0</v>
      </c>
      <c r="P49" s="155">
        <f>'2_Видатки (базові)'!P49</f>
        <v>0</v>
      </c>
      <c r="Q49" s="362">
        <f>'2_Видатки (базові)'!Q49</f>
        <v>0</v>
      </c>
      <c r="R49" s="369">
        <f>'2_Видатки (базові)'!R49</f>
        <v>0</v>
      </c>
      <c r="S49" s="365">
        <f>'2_Видатки (базові)'!S49</f>
        <v>0</v>
      </c>
      <c r="T49" s="155">
        <f>'2_Видатки (базові)'!T49</f>
        <v>0</v>
      </c>
      <c r="U49" s="155">
        <f>'2_Видатки (базові)'!U49</f>
        <v>0</v>
      </c>
      <c r="V49" s="155">
        <f>'2_Видатки (базові)'!V49</f>
        <v>0</v>
      </c>
      <c r="W49" s="155">
        <f>'2_Видатки (базові)'!W49</f>
        <v>0</v>
      </c>
      <c r="X49" s="155">
        <f>'2_Видатки (базові)'!X49</f>
        <v>0</v>
      </c>
      <c r="Y49" s="155">
        <f>'2_Видатки (базові)'!Y49</f>
        <v>0</v>
      </c>
      <c r="Z49" s="155">
        <f>'2_Видатки (базові)'!Z49</f>
        <v>0</v>
      </c>
      <c r="AA49" s="155">
        <f>'2_Видатки (базові)'!AA49</f>
        <v>0</v>
      </c>
      <c r="AB49" s="155">
        <f>'2_Видатки (базові)'!AB49</f>
        <v>0</v>
      </c>
      <c r="AC49" s="155">
        <f>'2_Видатки (базові)'!AC49</f>
        <v>0</v>
      </c>
      <c r="AD49" s="155">
        <f>'2_Видатки (базові)'!AD49</f>
        <v>0</v>
      </c>
      <c r="AE49" s="155">
        <f>'2_Видатки (базові)'!AE49</f>
        <v>0</v>
      </c>
      <c r="AF49" s="155">
        <f>'2_Видатки (базові)'!AF49</f>
        <v>0</v>
      </c>
      <c r="AG49" s="155">
        <f>'2_Видатки (базові)'!AG49</f>
        <v>0</v>
      </c>
      <c r="AH49" s="155">
        <f>'2_Видатки (базові)'!AH49</f>
        <v>0</v>
      </c>
      <c r="AI49" s="155">
        <f>'2_Видатки (базові)'!AI49</f>
        <v>0</v>
      </c>
      <c r="AJ49" s="362">
        <f>'2_Видатки (базові)'!AJ49</f>
        <v>0</v>
      </c>
      <c r="AK49" s="369">
        <f>'2_Видатки (базові)'!AK49</f>
        <v>0</v>
      </c>
      <c r="AL49" s="365">
        <f>'2_Видатки (базові)'!AL49</f>
        <v>0</v>
      </c>
      <c r="AM49" s="155">
        <f>'2_Видатки (базові)'!AM49</f>
        <v>0</v>
      </c>
      <c r="AN49" s="155">
        <f>'2_Видатки (базові)'!AN49</f>
        <v>0</v>
      </c>
      <c r="AO49" s="155">
        <f>'2_Видатки (базові)'!AO49</f>
        <v>0</v>
      </c>
      <c r="AP49" s="155">
        <f>'2_Видатки (базові)'!AP49</f>
        <v>0</v>
      </c>
      <c r="AQ49" s="155">
        <f>'2_Видатки (базові)'!AQ49</f>
        <v>0</v>
      </c>
      <c r="AR49" s="155">
        <f>'2_Видатки (базові)'!AR49</f>
        <v>0</v>
      </c>
      <c r="AS49" s="155">
        <f>'2_Видатки (базові)'!AS49</f>
        <v>0</v>
      </c>
      <c r="AT49" s="369">
        <f>'2_Видатки (базові)'!AT49</f>
        <v>0</v>
      </c>
      <c r="AU49" s="365">
        <f>'2_Видатки (базові)'!AU49</f>
        <v>0</v>
      </c>
      <c r="AV49" s="155">
        <f>'2_Видатки (базові)'!AV49</f>
        <v>0</v>
      </c>
      <c r="AW49" s="155">
        <f>'2_Видатки (базові)'!AW49</f>
        <v>0</v>
      </c>
      <c r="AX49" s="155">
        <f>'2_Видатки (базові)'!AX49</f>
        <v>0</v>
      </c>
      <c r="AY49" s="155">
        <f>'2_Видатки (базові)'!AY49</f>
        <v>0</v>
      </c>
      <c r="AZ49" s="155">
        <f>'2_Видатки (базові)'!AZ49</f>
        <v>0</v>
      </c>
      <c r="BA49" s="155">
        <f>'2_Видатки (базові)'!BA49</f>
        <v>0</v>
      </c>
      <c r="BB49" s="155">
        <f>'2_Видатки (базові)'!BB49</f>
        <v>0</v>
      </c>
      <c r="BC49" s="155">
        <f>'2_Видатки (базові)'!BC49</f>
        <v>0</v>
      </c>
      <c r="BD49" s="155">
        <f>'2_Видатки (базові)'!BD49</f>
        <v>0</v>
      </c>
      <c r="BE49" s="155">
        <f>'2_Видатки (базові)'!BE49</f>
        <v>0</v>
      </c>
      <c r="BF49" s="155">
        <f>'2_Видатки (базові)'!BF49</f>
        <v>0</v>
      </c>
      <c r="BG49" s="155">
        <f>'2_Видатки (базові)'!BG49</f>
        <v>0</v>
      </c>
      <c r="BH49" s="155">
        <f>'2_Видатки (базові)'!BH49</f>
        <v>0</v>
      </c>
      <c r="BI49" s="155">
        <f>'2_Видатки (базові)'!BI49</f>
        <v>0</v>
      </c>
      <c r="BJ49" s="155">
        <f>'2_Видатки (базові)'!BJ49</f>
        <v>0</v>
      </c>
      <c r="BK49" s="155">
        <f>'2_Видатки (базові)'!BK49</f>
        <v>0</v>
      </c>
      <c r="BL49" s="155">
        <f>'2_Видатки (базові)'!BL49</f>
        <v>0</v>
      </c>
      <c r="BM49" s="155">
        <f>'2_Видатки (базові)'!BM49</f>
        <v>0</v>
      </c>
      <c r="BN49" s="155">
        <f>'2_Видатки (базові)'!BN49</f>
        <v>0</v>
      </c>
      <c r="BO49" s="155">
        <f>'2_Видатки (базові)'!BO49</f>
        <v>0</v>
      </c>
      <c r="BP49" s="155">
        <f>'2_Видатки (базові)'!BP49</f>
        <v>0</v>
      </c>
      <c r="BQ49" s="155">
        <f>'2_Видатки (базові)'!BQ49</f>
        <v>0</v>
      </c>
      <c r="BR49" s="155">
        <f>'2_Видатки (базові)'!BR49</f>
        <v>0</v>
      </c>
      <c r="BS49" s="155">
        <f>'2_Видатки (базові)'!BS49</f>
        <v>0</v>
      </c>
      <c r="BT49" s="155">
        <f>'2_Видатки (базові)'!BT49</f>
        <v>0</v>
      </c>
      <c r="BU49" s="155">
        <f>'2_Видатки (базові)'!BU49</f>
        <v>0</v>
      </c>
      <c r="BV49" s="155">
        <f>'2_Видатки (базові)'!BV49</f>
        <v>0</v>
      </c>
      <c r="BW49" s="155">
        <f>'2_Видатки (базові)'!BW49</f>
        <v>0</v>
      </c>
      <c r="BX49" s="155">
        <f>'2_Видатки (базові)'!BX49</f>
        <v>0</v>
      </c>
      <c r="BY49" s="369">
        <f>'2_Видатки (базові)'!BY49</f>
        <v>0</v>
      </c>
    </row>
    <row r="50" spans="1:82" ht="35.25" customHeight="1" x14ac:dyDescent="0.25">
      <c r="A50" s="159"/>
      <c r="B50" s="159"/>
      <c r="C50" s="159"/>
      <c r="D50" s="159"/>
      <c r="E50" s="153"/>
      <c r="F50" s="165" t="s">
        <v>140</v>
      </c>
      <c r="G50" s="101">
        <f>R50+AK50+AT50+BY50</f>
        <v>0</v>
      </c>
      <c r="H50" s="101">
        <f>'2_Видатки (базові)'!H50</f>
        <v>0</v>
      </c>
      <c r="I50" s="101">
        <f>'2_Видатки (базові)'!I50</f>
        <v>0</v>
      </c>
      <c r="J50" s="101">
        <f>'2_Видатки (базові)'!J50</f>
        <v>0</v>
      </c>
      <c r="K50" s="101">
        <f>'2_Видатки (базові)'!K50</f>
        <v>0</v>
      </c>
      <c r="L50" s="101">
        <f>'2_Видатки (базові)'!L50</f>
        <v>0</v>
      </c>
      <c r="M50" s="101">
        <f>'2_Видатки (базові)'!M50</f>
        <v>0</v>
      </c>
      <c r="N50" s="101">
        <f>'2_Видатки (базові)'!N50</f>
        <v>0</v>
      </c>
      <c r="O50" s="101">
        <f>'2_Видатки (базові)'!O50</f>
        <v>0</v>
      </c>
      <c r="P50" s="101">
        <f>'2_Видатки (базові)'!P50</f>
        <v>0</v>
      </c>
      <c r="Q50" s="363">
        <f>'2_Видатки (базові)'!Q50</f>
        <v>0</v>
      </c>
      <c r="R50" s="370">
        <f>SUM(H50:Q50)</f>
        <v>0</v>
      </c>
      <c r="S50" s="366">
        <f>'2_Видатки (базові)'!S50</f>
        <v>0</v>
      </c>
      <c r="T50" s="101">
        <f>'2_Видатки (базові)'!T50</f>
        <v>0</v>
      </c>
      <c r="U50" s="101">
        <f>'2_Видатки (базові)'!U50</f>
        <v>0</v>
      </c>
      <c r="V50" s="101">
        <f>'2_Видатки (базові)'!V50</f>
        <v>0</v>
      </c>
      <c r="W50" s="101">
        <f>'2_Видатки (базові)'!W50</f>
        <v>0</v>
      </c>
      <c r="X50" s="101">
        <f>'2_Видатки (базові)'!X50</f>
        <v>0</v>
      </c>
      <c r="Y50" s="101">
        <f>'2_Видатки (базові)'!Y50</f>
        <v>0</v>
      </c>
      <c r="Z50" s="101">
        <f>'2_Видатки (базові)'!Z50</f>
        <v>0</v>
      </c>
      <c r="AA50" s="101">
        <f>'2_Видатки (базові)'!AA50</f>
        <v>0</v>
      </c>
      <c r="AB50" s="101">
        <f>'2_Видатки (базові)'!AB50</f>
        <v>0</v>
      </c>
      <c r="AC50" s="101">
        <f>'2_Видатки (базові)'!AC50</f>
        <v>0</v>
      </c>
      <c r="AD50" s="101">
        <f>'2_Видатки (базові)'!AD50</f>
        <v>0</v>
      </c>
      <c r="AE50" s="101">
        <f>'2_Видатки (базові)'!AE50</f>
        <v>0</v>
      </c>
      <c r="AF50" s="101">
        <f>'2_Видатки (базові)'!AF50</f>
        <v>0</v>
      </c>
      <c r="AG50" s="101">
        <f>'2_Видатки (базові)'!AG50</f>
        <v>0</v>
      </c>
      <c r="AH50" s="101">
        <f>'2_Видатки (базові)'!AH50</f>
        <v>0</v>
      </c>
      <c r="AI50" s="101">
        <f>'2_Видатки (базові)'!AI50</f>
        <v>0</v>
      </c>
      <c r="AJ50" s="363">
        <f>'2_Видатки (базові)'!AJ50</f>
        <v>0</v>
      </c>
      <c r="AK50" s="370">
        <f>SUM(S50:AJ50)</f>
        <v>0</v>
      </c>
      <c r="AL50" s="366">
        <f>'2_Видатки (базові)'!AL50</f>
        <v>0</v>
      </c>
      <c r="AM50" s="101">
        <f>'2_Видатки (базові)'!AM50</f>
        <v>0</v>
      </c>
      <c r="AN50" s="101">
        <f>'2_Видатки (базові)'!AN50</f>
        <v>0</v>
      </c>
      <c r="AO50" s="101">
        <f>'2_Видатки (базові)'!AO50</f>
        <v>0</v>
      </c>
      <c r="AP50" s="101">
        <f>'2_Видатки (базові)'!AP50</f>
        <v>0</v>
      </c>
      <c r="AQ50" s="101">
        <f>'2_Видатки (базові)'!AQ50</f>
        <v>0</v>
      </c>
      <c r="AR50" s="101">
        <f>'2_Видатки (базові)'!AR50</f>
        <v>0</v>
      </c>
      <c r="AS50" s="101">
        <f>'2_Видатки (базові)'!AS50</f>
        <v>0</v>
      </c>
      <c r="AT50" s="370">
        <f>SUM(AL50:AS50)</f>
        <v>0</v>
      </c>
      <c r="AU50" s="366">
        <f>'2_Видатки (базові)'!AU50</f>
        <v>0</v>
      </c>
      <c r="AV50" s="101">
        <f>'2_Видатки (базові)'!AV50</f>
        <v>0</v>
      </c>
      <c r="AW50" s="101">
        <f>'2_Видатки (базові)'!AW50</f>
        <v>0</v>
      </c>
      <c r="AX50" s="101">
        <f>'2_Видатки (базові)'!AX50</f>
        <v>0</v>
      </c>
      <c r="AY50" s="101">
        <f>'2_Видатки (базові)'!AY50</f>
        <v>0</v>
      </c>
      <c r="AZ50" s="101">
        <f>'2_Видатки (базові)'!AZ50</f>
        <v>0</v>
      </c>
      <c r="BA50" s="101">
        <f>'2_Видатки (базові)'!BA50</f>
        <v>0</v>
      </c>
      <c r="BB50" s="101">
        <f>'2_Видатки (базові)'!BB50</f>
        <v>0</v>
      </c>
      <c r="BC50" s="101">
        <f>'2_Видатки (базові)'!BC50</f>
        <v>0</v>
      </c>
      <c r="BD50" s="101">
        <f>'2_Видатки (базові)'!BD50</f>
        <v>0</v>
      </c>
      <c r="BE50" s="101">
        <f>'2_Видатки (базові)'!BE50</f>
        <v>0</v>
      </c>
      <c r="BF50" s="101">
        <f>'2_Видатки (базові)'!BF50</f>
        <v>0</v>
      </c>
      <c r="BG50" s="101">
        <f>'2_Видатки (базові)'!BG50</f>
        <v>0</v>
      </c>
      <c r="BH50" s="101">
        <f>'2_Видатки (базові)'!BH50</f>
        <v>0</v>
      </c>
      <c r="BI50" s="101">
        <f>'2_Видатки (базові)'!BI50</f>
        <v>0</v>
      </c>
      <c r="BJ50" s="101">
        <f>'2_Видатки (базові)'!BJ50</f>
        <v>0</v>
      </c>
      <c r="BK50" s="101">
        <f>'2_Видатки (базові)'!BK50</f>
        <v>0</v>
      </c>
      <c r="BL50" s="101">
        <f>'2_Видатки (базові)'!BL50</f>
        <v>0</v>
      </c>
      <c r="BM50" s="101">
        <f>'2_Видатки (базові)'!BM50</f>
        <v>0</v>
      </c>
      <c r="BN50" s="101">
        <f>'2_Видатки (базові)'!BN50</f>
        <v>0</v>
      </c>
      <c r="BO50" s="101">
        <f>'2_Видатки (базові)'!BO50</f>
        <v>0</v>
      </c>
      <c r="BP50" s="101">
        <f>'2_Видатки (базові)'!BP50</f>
        <v>0</v>
      </c>
      <c r="BQ50" s="101">
        <f>'2_Видатки (базові)'!BQ50</f>
        <v>0</v>
      </c>
      <c r="BR50" s="101">
        <f>'2_Видатки (базові)'!BR50</f>
        <v>0</v>
      </c>
      <c r="BS50" s="101">
        <f>'2_Видатки (базові)'!BS50</f>
        <v>0</v>
      </c>
      <c r="BT50" s="101">
        <f>'2_Видатки (базові)'!BT50</f>
        <v>0</v>
      </c>
      <c r="BU50" s="101">
        <f>'2_Видатки (базові)'!BU50</f>
        <v>0</v>
      </c>
      <c r="BV50" s="101">
        <f>'2_Видатки (базові)'!BV50</f>
        <v>0</v>
      </c>
      <c r="BW50" s="101">
        <f>'2_Видатки (базові)'!BW50</f>
        <v>0</v>
      </c>
      <c r="BX50" s="101">
        <f>'2_Видатки (базові)'!BX50</f>
        <v>0</v>
      </c>
      <c r="BY50" s="370">
        <f>SUM(AU50:BX50)</f>
        <v>0</v>
      </c>
    </row>
    <row r="51" spans="1:82" ht="35.25" customHeight="1" thickBot="1" x14ac:dyDescent="0.3">
      <c r="A51" s="159"/>
      <c r="B51" s="159"/>
      <c r="C51" s="159"/>
      <c r="D51" s="159"/>
      <c r="E51" s="153"/>
      <c r="F51" s="166" t="s">
        <v>133</v>
      </c>
      <c r="G51" s="361">
        <f>R51+AK51+AT51+BY51</f>
        <v>0</v>
      </c>
      <c r="H51" s="361">
        <f>'2_Видатки (базові)'!H51</f>
        <v>0</v>
      </c>
      <c r="I51" s="361">
        <f>'2_Видатки (базові)'!I51</f>
        <v>0</v>
      </c>
      <c r="J51" s="361">
        <f>'2_Видатки (базові)'!J51</f>
        <v>0</v>
      </c>
      <c r="K51" s="361">
        <f>'2_Видатки (базові)'!K51</f>
        <v>0</v>
      </c>
      <c r="L51" s="361">
        <f>'2_Видатки (базові)'!L51</f>
        <v>0</v>
      </c>
      <c r="M51" s="361">
        <f>'2_Видатки (базові)'!M51</f>
        <v>0</v>
      </c>
      <c r="N51" s="361">
        <f>'2_Видатки (базові)'!N51</f>
        <v>0</v>
      </c>
      <c r="O51" s="361">
        <f>'2_Видатки (базові)'!O51</f>
        <v>0</v>
      </c>
      <c r="P51" s="361">
        <f>'2_Видатки (базові)'!P51</f>
        <v>0</v>
      </c>
      <c r="Q51" s="364">
        <f>'2_Видатки (базові)'!Q51</f>
        <v>0</v>
      </c>
      <c r="R51" s="371">
        <f>SUM(H51:Q51)</f>
        <v>0</v>
      </c>
      <c r="S51" s="367">
        <f>'2_Видатки (базові)'!S51</f>
        <v>0</v>
      </c>
      <c r="T51" s="361">
        <f>'2_Видатки (базові)'!T51</f>
        <v>0</v>
      </c>
      <c r="U51" s="361">
        <f>'2_Видатки (базові)'!U51</f>
        <v>0</v>
      </c>
      <c r="V51" s="361">
        <f>'2_Видатки (базові)'!V51</f>
        <v>0</v>
      </c>
      <c r="W51" s="361">
        <f>'2_Видатки (базові)'!W51</f>
        <v>0</v>
      </c>
      <c r="X51" s="361">
        <f>'2_Видатки (базові)'!X51</f>
        <v>0</v>
      </c>
      <c r="Y51" s="361">
        <f>'2_Видатки (базові)'!Y51</f>
        <v>0</v>
      </c>
      <c r="Z51" s="361">
        <f>'2_Видатки (базові)'!Z51</f>
        <v>0</v>
      </c>
      <c r="AA51" s="361">
        <f>'2_Видатки (базові)'!AA51</f>
        <v>0</v>
      </c>
      <c r="AB51" s="361">
        <f>'2_Видатки (базові)'!AB51</f>
        <v>0</v>
      </c>
      <c r="AC51" s="361">
        <f>'2_Видатки (базові)'!AC51</f>
        <v>0</v>
      </c>
      <c r="AD51" s="361">
        <f>'2_Видатки (базові)'!AD51</f>
        <v>0</v>
      </c>
      <c r="AE51" s="361">
        <f>'2_Видатки (базові)'!AE51</f>
        <v>0</v>
      </c>
      <c r="AF51" s="361">
        <f>'2_Видатки (базові)'!AF51</f>
        <v>0</v>
      </c>
      <c r="AG51" s="361">
        <f>'2_Видатки (базові)'!AG51</f>
        <v>0</v>
      </c>
      <c r="AH51" s="361">
        <f>'2_Видатки (базові)'!AH51</f>
        <v>0</v>
      </c>
      <c r="AI51" s="361">
        <f>'2_Видатки (базові)'!AI51</f>
        <v>0</v>
      </c>
      <c r="AJ51" s="364">
        <f>'2_Видатки (базові)'!AJ51</f>
        <v>0</v>
      </c>
      <c r="AK51" s="371">
        <f>SUM(S51:AJ51)</f>
        <v>0</v>
      </c>
      <c r="AL51" s="367">
        <f>'2_Видатки (базові)'!AL51</f>
        <v>0</v>
      </c>
      <c r="AM51" s="361">
        <f>'2_Видатки (базові)'!AM51</f>
        <v>0</v>
      </c>
      <c r="AN51" s="361">
        <f>'2_Видатки (базові)'!AN51</f>
        <v>0</v>
      </c>
      <c r="AO51" s="361">
        <f>'2_Видатки (базові)'!AO51</f>
        <v>0</v>
      </c>
      <c r="AP51" s="361">
        <f>'2_Видатки (базові)'!AP51</f>
        <v>0</v>
      </c>
      <c r="AQ51" s="361">
        <f>'2_Видатки (базові)'!AQ51</f>
        <v>0</v>
      </c>
      <c r="AR51" s="361">
        <f>'2_Видатки (базові)'!AR51</f>
        <v>0</v>
      </c>
      <c r="AS51" s="361">
        <f>'2_Видатки (базові)'!AS51</f>
        <v>0</v>
      </c>
      <c r="AT51" s="371">
        <f>SUM(AL51:AS51)</f>
        <v>0</v>
      </c>
      <c r="AU51" s="367">
        <f>'2_Видатки (базові)'!AU51</f>
        <v>0</v>
      </c>
      <c r="AV51" s="361">
        <f>'2_Видатки (базові)'!AV51</f>
        <v>0</v>
      </c>
      <c r="AW51" s="361">
        <f>'2_Видатки (базові)'!AW51</f>
        <v>0</v>
      </c>
      <c r="AX51" s="361">
        <f>'2_Видатки (базові)'!AX51</f>
        <v>0</v>
      </c>
      <c r="AY51" s="361">
        <f>'2_Видатки (базові)'!AY51</f>
        <v>0</v>
      </c>
      <c r="AZ51" s="361">
        <f>'2_Видатки (базові)'!AZ51</f>
        <v>0</v>
      </c>
      <c r="BA51" s="361">
        <f>'2_Видатки (базові)'!BA51</f>
        <v>0</v>
      </c>
      <c r="BB51" s="361">
        <f>'2_Видатки (базові)'!BB51</f>
        <v>0</v>
      </c>
      <c r="BC51" s="361">
        <f>'2_Видатки (базові)'!BC51</f>
        <v>0</v>
      </c>
      <c r="BD51" s="361">
        <f>'2_Видатки (базові)'!BD51</f>
        <v>0</v>
      </c>
      <c r="BE51" s="361">
        <f>'2_Видатки (базові)'!BE51</f>
        <v>0</v>
      </c>
      <c r="BF51" s="361">
        <f>'2_Видатки (базові)'!BF51</f>
        <v>0</v>
      </c>
      <c r="BG51" s="361">
        <f>'2_Видатки (базові)'!BG51</f>
        <v>0</v>
      </c>
      <c r="BH51" s="361">
        <f>'2_Видатки (базові)'!BH51</f>
        <v>0</v>
      </c>
      <c r="BI51" s="361">
        <f>'2_Видатки (базові)'!BI51</f>
        <v>0</v>
      </c>
      <c r="BJ51" s="361">
        <f>'2_Видатки (базові)'!BJ51</f>
        <v>0</v>
      </c>
      <c r="BK51" s="361">
        <f>'2_Видатки (базові)'!BK51</f>
        <v>0</v>
      </c>
      <c r="BL51" s="361">
        <f>'2_Видатки (базові)'!BL51</f>
        <v>0</v>
      </c>
      <c r="BM51" s="361">
        <f>'2_Видатки (базові)'!BM51</f>
        <v>0</v>
      </c>
      <c r="BN51" s="361">
        <f>'2_Видатки (базові)'!BN51</f>
        <v>0</v>
      </c>
      <c r="BO51" s="361">
        <f>'2_Видатки (базові)'!BO51</f>
        <v>0</v>
      </c>
      <c r="BP51" s="361">
        <f>'2_Видатки (базові)'!BP51</f>
        <v>0</v>
      </c>
      <c r="BQ51" s="361">
        <f>'2_Видатки (базові)'!BQ51</f>
        <v>0</v>
      </c>
      <c r="BR51" s="361">
        <f>'2_Видатки (базові)'!BR51</f>
        <v>0</v>
      </c>
      <c r="BS51" s="361">
        <f>'2_Видатки (базові)'!BS51</f>
        <v>0</v>
      </c>
      <c r="BT51" s="361">
        <f>'2_Видатки (базові)'!BT51</f>
        <v>0</v>
      </c>
      <c r="BU51" s="361">
        <f>'2_Видатки (базові)'!BU51</f>
        <v>0</v>
      </c>
      <c r="BV51" s="361">
        <f>'2_Видатки (базові)'!BV51</f>
        <v>0</v>
      </c>
      <c r="BW51" s="361">
        <f>'2_Видатки (базові)'!BW51</f>
        <v>0</v>
      </c>
      <c r="BX51" s="361">
        <f>'2_Видатки (базові)'!BX51</f>
        <v>0</v>
      </c>
      <c r="BY51" s="371">
        <f>SUM(AU51:BX51)</f>
        <v>0</v>
      </c>
    </row>
    <row r="52" spans="1:82" ht="93.75" customHeight="1" thickBot="1" x14ac:dyDescent="0.3">
      <c r="A52" s="159"/>
      <c r="B52" s="159"/>
      <c r="C52" s="159"/>
      <c r="D52" s="159"/>
      <c r="E52" s="153"/>
      <c r="F52" s="375" t="s">
        <v>338</v>
      </c>
      <c r="G52" s="838"/>
      <c r="H52" s="839"/>
      <c r="I52" s="839"/>
      <c r="J52" s="839"/>
      <c r="K52" s="839"/>
      <c r="L52" s="839"/>
      <c r="M52" s="839"/>
      <c r="N52" s="839"/>
      <c r="O52" s="839"/>
      <c r="P52" s="839"/>
      <c r="Q52" s="839"/>
      <c r="R52" s="839"/>
      <c r="S52" s="839"/>
      <c r="T52" s="839"/>
      <c r="U52" s="839"/>
      <c r="V52" s="839"/>
      <c r="W52" s="839"/>
      <c r="X52" s="839"/>
      <c r="Y52" s="839"/>
      <c r="Z52" s="839"/>
      <c r="AA52" s="839"/>
      <c r="AB52" s="839"/>
      <c r="AC52" s="839"/>
      <c r="AD52" s="839"/>
      <c r="AE52" s="839"/>
      <c r="AF52" s="839"/>
      <c r="AG52" s="839"/>
      <c r="AH52" s="839"/>
      <c r="AI52" s="839"/>
      <c r="AJ52" s="839"/>
      <c r="AK52" s="839"/>
      <c r="AL52" s="839"/>
      <c r="AM52" s="839"/>
      <c r="AN52" s="839"/>
      <c r="AO52" s="839"/>
      <c r="AP52" s="839"/>
      <c r="AQ52" s="839"/>
      <c r="AR52" s="839"/>
      <c r="AS52" s="839"/>
      <c r="AT52" s="839"/>
      <c r="AU52" s="839"/>
      <c r="AV52" s="839"/>
      <c r="AW52" s="839"/>
      <c r="AX52" s="839"/>
      <c r="AY52" s="839"/>
      <c r="AZ52" s="839"/>
      <c r="BA52" s="839"/>
      <c r="BB52" s="839"/>
      <c r="BC52" s="839"/>
      <c r="BD52" s="839"/>
      <c r="BE52" s="839"/>
      <c r="BF52" s="839"/>
      <c r="BG52" s="839"/>
      <c r="BH52" s="839"/>
      <c r="BI52" s="839"/>
      <c r="BJ52" s="839"/>
      <c r="BK52" s="839"/>
      <c r="BL52" s="839"/>
      <c r="BM52" s="839"/>
      <c r="BN52" s="839"/>
      <c r="BO52" s="839"/>
      <c r="BP52" s="839"/>
      <c r="BQ52" s="839"/>
      <c r="BR52" s="839"/>
      <c r="BS52" s="839"/>
      <c r="BT52" s="839"/>
      <c r="BU52" s="839"/>
      <c r="BV52" s="839"/>
      <c r="BW52" s="839"/>
      <c r="BX52" s="839"/>
      <c r="BY52" s="840"/>
    </row>
    <row r="53" spans="1:82" ht="24" customHeight="1" x14ac:dyDescent="0.25">
      <c r="A53" s="159"/>
      <c r="B53" s="159"/>
      <c r="C53" s="159"/>
      <c r="D53" s="159"/>
      <c r="E53" s="153"/>
      <c r="F53" s="372" t="s">
        <v>136</v>
      </c>
      <c r="G53" s="309">
        <f>'2_Видатки (базові)'!G53</f>
        <v>0</v>
      </c>
      <c r="H53" s="309">
        <f>'2_Видатки (базові)'!H53</f>
        <v>0</v>
      </c>
      <c r="I53" s="309">
        <f>'2_Видатки (базові)'!I53</f>
        <v>0</v>
      </c>
      <c r="J53" s="309">
        <f>'2_Видатки (базові)'!J53</f>
        <v>0</v>
      </c>
      <c r="K53" s="309">
        <f>'2_Видатки (базові)'!K53</f>
        <v>0</v>
      </c>
      <c r="L53" s="309">
        <f>'2_Видатки (базові)'!L53</f>
        <v>0</v>
      </c>
      <c r="M53" s="309">
        <f>'2_Видатки (базові)'!M53</f>
        <v>0</v>
      </c>
      <c r="N53" s="309">
        <f>'2_Видатки (базові)'!N53</f>
        <v>0</v>
      </c>
      <c r="O53" s="309">
        <f>'2_Видатки (базові)'!O53</f>
        <v>0</v>
      </c>
      <c r="P53" s="309">
        <f>'2_Видатки (базові)'!P53</f>
        <v>0</v>
      </c>
      <c r="Q53" s="309">
        <f>'2_Видатки (базові)'!Q53</f>
        <v>0</v>
      </c>
      <c r="R53" s="368">
        <f>'2_Видатки (базові)'!R53</f>
        <v>0</v>
      </c>
      <c r="S53" s="374">
        <f>'2_Видатки (базові)'!S53</f>
        <v>0</v>
      </c>
      <c r="T53" s="309">
        <f>'2_Видатки (базові)'!T53</f>
        <v>0</v>
      </c>
      <c r="U53" s="309">
        <f>'2_Видатки (базові)'!U53</f>
        <v>0</v>
      </c>
      <c r="V53" s="309">
        <f>'2_Видатки (базові)'!V53</f>
        <v>0</v>
      </c>
      <c r="W53" s="309">
        <f>'2_Видатки (базові)'!W53</f>
        <v>0</v>
      </c>
      <c r="X53" s="309">
        <f>'2_Видатки (базові)'!X53</f>
        <v>0</v>
      </c>
      <c r="Y53" s="309">
        <f>'2_Видатки (базові)'!Y53</f>
        <v>0</v>
      </c>
      <c r="Z53" s="309">
        <f>'2_Видатки (базові)'!Z53</f>
        <v>0</v>
      </c>
      <c r="AA53" s="309">
        <f>'2_Видатки (базові)'!AA53</f>
        <v>0</v>
      </c>
      <c r="AB53" s="309">
        <f>'2_Видатки (базові)'!AB53</f>
        <v>0</v>
      </c>
      <c r="AC53" s="309">
        <f>'2_Видатки (базові)'!AC53</f>
        <v>0</v>
      </c>
      <c r="AD53" s="309">
        <f>'2_Видатки (базові)'!AD53</f>
        <v>0</v>
      </c>
      <c r="AE53" s="309">
        <f>'2_Видатки (базові)'!AE53</f>
        <v>0</v>
      </c>
      <c r="AF53" s="373"/>
      <c r="AG53" s="373"/>
      <c r="AH53" s="373"/>
      <c r="AI53" s="373"/>
      <c r="AJ53" s="373">
        <f>'2_Видатки (базові)'!AJ53</f>
        <v>0</v>
      </c>
      <c r="AK53" s="368">
        <f>'2_Видатки (базові)'!AK53</f>
        <v>0</v>
      </c>
      <c r="AL53" s="374">
        <f>'2_Видатки (базові)'!AL53</f>
        <v>0</v>
      </c>
      <c r="AM53" s="309">
        <f>'2_Видатки (базові)'!AM53</f>
        <v>0</v>
      </c>
      <c r="AN53" s="309">
        <f>'2_Видатки (базові)'!AN53</f>
        <v>0</v>
      </c>
      <c r="AO53" s="309"/>
      <c r="AP53" s="309"/>
      <c r="AQ53" s="309">
        <f>'2_Видатки (базові)'!AO53</f>
        <v>0</v>
      </c>
      <c r="AR53" s="309">
        <f>'2_Видатки (базові)'!AP53</f>
        <v>0</v>
      </c>
      <c r="AS53" s="373">
        <f>'2_Видатки (базові)'!AQ53</f>
        <v>0</v>
      </c>
      <c r="AT53" s="368">
        <f>'2_Видатки (базові)'!AT53</f>
        <v>0</v>
      </c>
      <c r="AU53" s="374">
        <f>'2_Видатки (базові)'!AU53</f>
        <v>0</v>
      </c>
      <c r="AV53" s="309">
        <f>'2_Видатки (базові)'!AV53</f>
        <v>0</v>
      </c>
      <c r="AW53" s="309">
        <f>'2_Видатки (базові)'!AW53</f>
        <v>0</v>
      </c>
      <c r="AX53" s="309">
        <f>'2_Видатки (базові)'!AX53</f>
        <v>0</v>
      </c>
      <c r="AY53" s="309">
        <f>'2_Видатки (базові)'!AY53</f>
        <v>0</v>
      </c>
      <c r="AZ53" s="309">
        <f>'2_Видатки (базові)'!AZ53</f>
        <v>0</v>
      </c>
      <c r="BA53" s="309">
        <f>'2_Видатки (базові)'!BA53</f>
        <v>0</v>
      </c>
      <c r="BB53" s="309">
        <f>'2_Видатки (базові)'!BB53</f>
        <v>0</v>
      </c>
      <c r="BC53" s="309">
        <f>'2_Видатки (базові)'!BC53</f>
        <v>0</v>
      </c>
      <c r="BD53" s="309">
        <f>'2_Видатки (базові)'!BD53</f>
        <v>0</v>
      </c>
      <c r="BE53" s="309">
        <f>'2_Видатки (базові)'!BE53</f>
        <v>0</v>
      </c>
      <c r="BF53" s="309">
        <f>'2_Видатки (базові)'!BF53</f>
        <v>0</v>
      </c>
      <c r="BG53" s="309">
        <f>'2_Видатки (базові)'!BG53</f>
        <v>0</v>
      </c>
      <c r="BH53" s="309">
        <f>'2_Видатки (базові)'!BH53</f>
        <v>0</v>
      </c>
      <c r="BI53" s="309">
        <f>'2_Видатки (базові)'!BI53</f>
        <v>0</v>
      </c>
      <c r="BJ53" s="309">
        <f>'2_Видатки (базові)'!BJ53</f>
        <v>0</v>
      </c>
      <c r="BK53" s="309">
        <f>'2_Видатки (базові)'!BK53</f>
        <v>0</v>
      </c>
      <c r="BL53" s="309">
        <f>'2_Видатки (базові)'!BL53</f>
        <v>0</v>
      </c>
      <c r="BM53" s="309">
        <f>'2_Видатки (базові)'!BM53</f>
        <v>0</v>
      </c>
      <c r="BN53" s="373"/>
      <c r="BO53" s="373"/>
      <c r="BP53" s="373"/>
      <c r="BQ53" s="373"/>
      <c r="BR53" s="373"/>
      <c r="BS53" s="373"/>
      <c r="BT53" s="373"/>
      <c r="BU53" s="373"/>
      <c r="BV53" s="373"/>
      <c r="BW53" s="373"/>
      <c r="BX53" s="373"/>
      <c r="BY53" s="368">
        <f>'2_Видатки (базові)'!BY53</f>
        <v>0</v>
      </c>
    </row>
    <row r="54" spans="1:82" ht="24" customHeight="1" x14ac:dyDescent="0.25">
      <c r="A54" s="159"/>
      <c r="B54" s="159"/>
      <c r="C54" s="159"/>
      <c r="D54" s="159"/>
      <c r="E54" s="153"/>
      <c r="F54" s="165" t="s">
        <v>137</v>
      </c>
      <c r="G54" s="155">
        <f>'2_Видатки (базові)'!G54</f>
        <v>0</v>
      </c>
      <c r="H54" s="155">
        <f>'2_Видатки (базові)'!H54</f>
        <v>0</v>
      </c>
      <c r="I54" s="155">
        <f>'2_Видатки (базові)'!I54</f>
        <v>0</v>
      </c>
      <c r="J54" s="155">
        <f>'2_Видатки (базові)'!J54</f>
        <v>0</v>
      </c>
      <c r="K54" s="155">
        <f>'2_Видатки (базові)'!K54</f>
        <v>0</v>
      </c>
      <c r="L54" s="155">
        <f>'2_Видатки (базові)'!L54</f>
        <v>0</v>
      </c>
      <c r="M54" s="155">
        <f>'2_Видатки (базові)'!M54</f>
        <v>0</v>
      </c>
      <c r="N54" s="155">
        <f>'2_Видатки (базові)'!N54</f>
        <v>0</v>
      </c>
      <c r="O54" s="155">
        <f>'2_Видатки (базові)'!O54</f>
        <v>0</v>
      </c>
      <c r="P54" s="155">
        <f>'2_Видатки (базові)'!P54</f>
        <v>0</v>
      </c>
      <c r="Q54" s="155">
        <f>'2_Видатки (базові)'!Q54</f>
        <v>0</v>
      </c>
      <c r="R54" s="369">
        <f>'2_Видатки (базові)'!R54</f>
        <v>0</v>
      </c>
      <c r="S54" s="365">
        <f>'2_Видатки (базові)'!S54</f>
        <v>0</v>
      </c>
      <c r="T54" s="155">
        <f>'2_Видатки (базові)'!T54</f>
        <v>0</v>
      </c>
      <c r="U54" s="155">
        <f>'2_Видатки (базові)'!U54</f>
        <v>0</v>
      </c>
      <c r="V54" s="155">
        <f>'2_Видатки (базові)'!V54</f>
        <v>0</v>
      </c>
      <c r="W54" s="155">
        <f>'2_Видатки (базові)'!W54</f>
        <v>0</v>
      </c>
      <c r="X54" s="155">
        <f>'2_Видатки (базові)'!X54</f>
        <v>0</v>
      </c>
      <c r="Y54" s="155">
        <f>'2_Видатки (базові)'!Y54</f>
        <v>0</v>
      </c>
      <c r="Z54" s="155">
        <f>'2_Видатки (базові)'!Z54</f>
        <v>0</v>
      </c>
      <c r="AA54" s="155">
        <f>'2_Видатки (базові)'!AA54</f>
        <v>0</v>
      </c>
      <c r="AB54" s="155">
        <f>'2_Видатки (базові)'!AB54</f>
        <v>0</v>
      </c>
      <c r="AC54" s="155">
        <f>'2_Видатки (базові)'!AC54</f>
        <v>0</v>
      </c>
      <c r="AD54" s="155">
        <f>'2_Видатки (базові)'!AD54</f>
        <v>0</v>
      </c>
      <c r="AE54" s="155">
        <f>'2_Видатки (базові)'!AE54</f>
        <v>0</v>
      </c>
      <c r="AF54" s="362"/>
      <c r="AG54" s="362"/>
      <c r="AH54" s="362"/>
      <c r="AI54" s="362"/>
      <c r="AJ54" s="362">
        <f>'2_Видатки (базові)'!AJ54</f>
        <v>0</v>
      </c>
      <c r="AK54" s="369">
        <f>'2_Видатки (базові)'!AK54</f>
        <v>0</v>
      </c>
      <c r="AL54" s="365">
        <f>'2_Видатки (базові)'!AL54</f>
        <v>0</v>
      </c>
      <c r="AM54" s="155">
        <f>'2_Видатки (базові)'!AM54</f>
        <v>0</v>
      </c>
      <c r="AN54" s="155">
        <f>'2_Видатки (базові)'!AN54</f>
        <v>0</v>
      </c>
      <c r="AO54" s="155"/>
      <c r="AP54" s="155"/>
      <c r="AQ54" s="155">
        <f>'2_Видатки (базові)'!AO54</f>
        <v>0</v>
      </c>
      <c r="AR54" s="155">
        <f>'2_Видатки (базові)'!AP54</f>
        <v>0</v>
      </c>
      <c r="AS54" s="362">
        <f>'2_Видатки (базові)'!AQ54</f>
        <v>0</v>
      </c>
      <c r="AT54" s="369">
        <f>'2_Видатки (базові)'!AT54</f>
        <v>0</v>
      </c>
      <c r="AU54" s="365">
        <f>'2_Видатки (базові)'!AU54</f>
        <v>0</v>
      </c>
      <c r="AV54" s="155">
        <f>'2_Видатки (базові)'!AV54</f>
        <v>0</v>
      </c>
      <c r="AW54" s="155">
        <f>'2_Видатки (базові)'!AW54</f>
        <v>0</v>
      </c>
      <c r="AX54" s="155">
        <f>'2_Видатки (базові)'!AX54</f>
        <v>0</v>
      </c>
      <c r="AY54" s="155">
        <f>'2_Видатки (базові)'!AY54</f>
        <v>0</v>
      </c>
      <c r="AZ54" s="155">
        <f>'2_Видатки (базові)'!AZ54</f>
        <v>0</v>
      </c>
      <c r="BA54" s="155">
        <f>'2_Видатки (базові)'!BA54</f>
        <v>0</v>
      </c>
      <c r="BB54" s="155">
        <f>'2_Видатки (базові)'!BB54</f>
        <v>0</v>
      </c>
      <c r="BC54" s="155">
        <f>'2_Видатки (базові)'!BC54</f>
        <v>0</v>
      </c>
      <c r="BD54" s="155">
        <f>'2_Видатки (базові)'!BD54</f>
        <v>0</v>
      </c>
      <c r="BE54" s="155">
        <f>'2_Видатки (базові)'!BE54</f>
        <v>0</v>
      </c>
      <c r="BF54" s="155">
        <f>'2_Видатки (базові)'!BF54</f>
        <v>0</v>
      </c>
      <c r="BG54" s="155">
        <f>'2_Видатки (базові)'!BG54</f>
        <v>0</v>
      </c>
      <c r="BH54" s="155">
        <f>'2_Видатки (базові)'!BH54</f>
        <v>0</v>
      </c>
      <c r="BI54" s="155">
        <f>'2_Видатки (базові)'!BI54</f>
        <v>0</v>
      </c>
      <c r="BJ54" s="155">
        <f>'2_Видатки (базові)'!BJ54</f>
        <v>0</v>
      </c>
      <c r="BK54" s="155">
        <f>'2_Видатки (базові)'!BK54</f>
        <v>0</v>
      </c>
      <c r="BL54" s="155">
        <f>'2_Видатки (базові)'!BL54</f>
        <v>0</v>
      </c>
      <c r="BM54" s="155">
        <f>'2_Видатки (базові)'!BM54</f>
        <v>0</v>
      </c>
      <c r="BN54" s="362"/>
      <c r="BO54" s="362"/>
      <c r="BP54" s="362"/>
      <c r="BQ54" s="362"/>
      <c r="BR54" s="362"/>
      <c r="BS54" s="362"/>
      <c r="BT54" s="362"/>
      <c r="BU54" s="362"/>
      <c r="BV54" s="362"/>
      <c r="BW54" s="362"/>
      <c r="BX54" s="362"/>
      <c r="BY54" s="369">
        <f>'2_Видатки (базові)'!BY54</f>
        <v>0</v>
      </c>
    </row>
    <row r="55" spans="1:82" ht="24" customHeight="1" x14ac:dyDescent="0.25">
      <c r="B55" s="158"/>
      <c r="C55" s="159"/>
      <c r="D55" s="160"/>
      <c r="E55" s="153"/>
      <c r="F55" s="165" t="s">
        <v>140</v>
      </c>
      <c r="G55" s="101">
        <f>R55+AK55+AT55+BY55</f>
        <v>0</v>
      </c>
      <c r="H55" s="101">
        <f>'2_Видатки (базові)'!H55</f>
        <v>0</v>
      </c>
      <c r="I55" s="101">
        <f>'2_Видатки (базові)'!I55</f>
        <v>0</v>
      </c>
      <c r="J55" s="101">
        <f>'2_Видатки (базові)'!J55</f>
        <v>0</v>
      </c>
      <c r="K55" s="101">
        <f>'2_Видатки (базові)'!K55</f>
        <v>0</v>
      </c>
      <c r="L55" s="101">
        <f>'2_Видатки (базові)'!L55</f>
        <v>0</v>
      </c>
      <c r="M55" s="101">
        <f>'2_Видатки (базові)'!M55</f>
        <v>0</v>
      </c>
      <c r="N55" s="101">
        <f>'2_Видатки (базові)'!N55</f>
        <v>0</v>
      </c>
      <c r="O55" s="101">
        <f>'2_Видатки (базові)'!O55</f>
        <v>0</v>
      </c>
      <c r="P55" s="101">
        <f>'2_Видатки (базові)'!P55</f>
        <v>0</v>
      </c>
      <c r="Q55" s="101">
        <f>'2_Видатки (базові)'!Q55</f>
        <v>0</v>
      </c>
      <c r="R55" s="370">
        <f>SUM(H55:Q55)</f>
        <v>0</v>
      </c>
      <c r="S55" s="366">
        <f>'2_Видатки (базові)'!S55</f>
        <v>0</v>
      </c>
      <c r="T55" s="101">
        <f>'2_Видатки (базові)'!T55</f>
        <v>0</v>
      </c>
      <c r="U55" s="101">
        <f>'2_Видатки (базові)'!U55</f>
        <v>0</v>
      </c>
      <c r="V55" s="101">
        <f>'2_Видатки (базові)'!V55</f>
        <v>0</v>
      </c>
      <c r="W55" s="101">
        <f>'2_Видатки (базові)'!W55</f>
        <v>0</v>
      </c>
      <c r="X55" s="101">
        <f>'2_Видатки (базові)'!X55</f>
        <v>0</v>
      </c>
      <c r="Y55" s="101">
        <f>'2_Видатки (базові)'!Y55</f>
        <v>0</v>
      </c>
      <c r="Z55" s="101">
        <f>'2_Видатки (базові)'!Z55</f>
        <v>0</v>
      </c>
      <c r="AA55" s="101">
        <f>'2_Видатки (базові)'!AA55</f>
        <v>0</v>
      </c>
      <c r="AB55" s="101">
        <f>'2_Видатки (базові)'!AB55</f>
        <v>0</v>
      </c>
      <c r="AC55" s="101">
        <f>'2_Видатки (базові)'!AC55</f>
        <v>0</v>
      </c>
      <c r="AD55" s="101">
        <f>'2_Видатки (базові)'!AD55</f>
        <v>0</v>
      </c>
      <c r="AE55" s="101">
        <f>'2_Видатки (базові)'!AE55</f>
        <v>0</v>
      </c>
      <c r="AF55" s="363"/>
      <c r="AG55" s="363"/>
      <c r="AH55" s="363"/>
      <c r="AI55" s="363"/>
      <c r="AJ55" s="363">
        <f>'2_Видатки (базові)'!AJ55</f>
        <v>0</v>
      </c>
      <c r="AK55" s="370">
        <f>SUM(S55:AJ55)</f>
        <v>0</v>
      </c>
      <c r="AL55" s="366">
        <f>'2_Видатки (базові)'!AL55</f>
        <v>0</v>
      </c>
      <c r="AM55" s="101">
        <f>'2_Видатки (базові)'!AM55</f>
        <v>0</v>
      </c>
      <c r="AN55" s="101">
        <f>'2_Видатки (базові)'!AN55</f>
        <v>0</v>
      </c>
      <c r="AO55" s="101"/>
      <c r="AP55" s="101"/>
      <c r="AQ55" s="101">
        <f>'2_Видатки (базові)'!AO55</f>
        <v>0</v>
      </c>
      <c r="AR55" s="101">
        <f>'2_Видатки (базові)'!AP55</f>
        <v>0</v>
      </c>
      <c r="AS55" s="363">
        <f>'2_Видатки (базові)'!AQ55</f>
        <v>0</v>
      </c>
      <c r="AT55" s="370">
        <f>SUM(AL55:AS55)</f>
        <v>0</v>
      </c>
      <c r="AU55" s="366">
        <f>'2_Видатки (базові)'!AU55</f>
        <v>0</v>
      </c>
      <c r="AV55" s="101">
        <f>'2_Видатки (базові)'!AV55</f>
        <v>0</v>
      </c>
      <c r="AW55" s="101">
        <f>'2_Видатки (базові)'!AW55</f>
        <v>0</v>
      </c>
      <c r="AX55" s="101">
        <f>'2_Видатки (базові)'!AX55</f>
        <v>0</v>
      </c>
      <c r="AY55" s="101">
        <f>'2_Видатки (базові)'!AY55</f>
        <v>0</v>
      </c>
      <c r="AZ55" s="101">
        <f>'2_Видатки (базові)'!AZ55</f>
        <v>0</v>
      </c>
      <c r="BA55" s="101">
        <f>'2_Видатки (базові)'!BA55</f>
        <v>0</v>
      </c>
      <c r="BB55" s="101">
        <f>'2_Видатки (базові)'!BB55</f>
        <v>0</v>
      </c>
      <c r="BC55" s="101">
        <f>'2_Видатки (базові)'!BC55</f>
        <v>0</v>
      </c>
      <c r="BD55" s="101">
        <f>'2_Видатки (базові)'!BD55</f>
        <v>0</v>
      </c>
      <c r="BE55" s="101">
        <f>'2_Видатки (базові)'!BE55</f>
        <v>0</v>
      </c>
      <c r="BF55" s="101">
        <f>'2_Видатки (базові)'!BF55</f>
        <v>0</v>
      </c>
      <c r="BG55" s="101">
        <f>'2_Видатки (базові)'!BG55</f>
        <v>0</v>
      </c>
      <c r="BH55" s="101">
        <f>'2_Видатки (базові)'!BH55</f>
        <v>0</v>
      </c>
      <c r="BI55" s="101">
        <f>'2_Видатки (базові)'!BI55</f>
        <v>0</v>
      </c>
      <c r="BJ55" s="101">
        <f>'2_Видатки (базові)'!BJ55</f>
        <v>0</v>
      </c>
      <c r="BK55" s="101">
        <f>'2_Видатки (базові)'!BK55</f>
        <v>0</v>
      </c>
      <c r="BL55" s="101">
        <f>'2_Видатки (базові)'!BL55</f>
        <v>0</v>
      </c>
      <c r="BM55" s="101">
        <f>'2_Видатки (базові)'!BM55</f>
        <v>0</v>
      </c>
      <c r="BN55" s="363"/>
      <c r="BO55" s="363"/>
      <c r="BP55" s="363"/>
      <c r="BQ55" s="363"/>
      <c r="BR55" s="363"/>
      <c r="BS55" s="363"/>
      <c r="BT55" s="363"/>
      <c r="BU55" s="363"/>
      <c r="BV55" s="363"/>
      <c r="BW55" s="363"/>
      <c r="BX55" s="363"/>
      <c r="BY55" s="370">
        <f>SUM(AU55:BX55)</f>
        <v>0</v>
      </c>
    </row>
    <row r="56" spans="1:82" ht="24" customHeight="1" thickBot="1" x14ac:dyDescent="0.3">
      <c r="B56" s="158"/>
      <c r="C56" s="159"/>
      <c r="D56" s="160"/>
      <c r="E56" s="153"/>
      <c r="F56" s="166" t="s">
        <v>133</v>
      </c>
      <c r="G56" s="361">
        <f>R56+AK56+AT56+BY56</f>
        <v>0</v>
      </c>
      <c r="H56" s="361">
        <f>'2_Видатки (базові)'!H56</f>
        <v>0</v>
      </c>
      <c r="I56" s="361">
        <f>'2_Видатки (базові)'!I56</f>
        <v>0</v>
      </c>
      <c r="J56" s="361">
        <f>'2_Видатки (базові)'!J56</f>
        <v>0</v>
      </c>
      <c r="K56" s="361">
        <f>'2_Видатки (базові)'!K56</f>
        <v>0</v>
      </c>
      <c r="L56" s="361">
        <f>'2_Видатки (базові)'!L56</f>
        <v>0</v>
      </c>
      <c r="M56" s="361">
        <f>'2_Видатки (базові)'!M56</f>
        <v>0</v>
      </c>
      <c r="N56" s="361">
        <f>'2_Видатки (базові)'!N56</f>
        <v>0</v>
      </c>
      <c r="O56" s="361">
        <f>'2_Видатки (базові)'!O56</f>
        <v>0</v>
      </c>
      <c r="P56" s="361">
        <f>'2_Видатки (базові)'!P56</f>
        <v>0</v>
      </c>
      <c r="Q56" s="361">
        <f>'2_Видатки (базові)'!Q56</f>
        <v>0</v>
      </c>
      <c r="R56" s="371">
        <f>SUM(H56:Q56)</f>
        <v>0</v>
      </c>
      <c r="S56" s="367">
        <f>'2_Видатки (базові)'!S56</f>
        <v>0</v>
      </c>
      <c r="T56" s="361">
        <f>'2_Видатки (базові)'!T56</f>
        <v>0</v>
      </c>
      <c r="U56" s="361">
        <f>'2_Видатки (базові)'!U56</f>
        <v>0</v>
      </c>
      <c r="V56" s="361">
        <f>'2_Видатки (базові)'!V56</f>
        <v>0</v>
      </c>
      <c r="W56" s="361">
        <f>'2_Видатки (базові)'!W56</f>
        <v>0</v>
      </c>
      <c r="X56" s="361">
        <f>'2_Видатки (базові)'!X56</f>
        <v>0</v>
      </c>
      <c r="Y56" s="361">
        <f>'2_Видатки (базові)'!Y56</f>
        <v>0</v>
      </c>
      <c r="Z56" s="361">
        <f>'2_Видатки (базові)'!Z56</f>
        <v>0</v>
      </c>
      <c r="AA56" s="361">
        <f>'2_Видатки (базові)'!AA56</f>
        <v>0</v>
      </c>
      <c r="AB56" s="361">
        <f>'2_Видатки (базові)'!AB56</f>
        <v>0</v>
      </c>
      <c r="AC56" s="361">
        <f>'2_Видатки (базові)'!AC56</f>
        <v>0</v>
      </c>
      <c r="AD56" s="361">
        <f>'2_Видатки (базові)'!AD56</f>
        <v>0</v>
      </c>
      <c r="AE56" s="361">
        <f>'2_Видатки (базові)'!AE56</f>
        <v>0</v>
      </c>
      <c r="AF56" s="364"/>
      <c r="AG56" s="364"/>
      <c r="AH56" s="364"/>
      <c r="AI56" s="364"/>
      <c r="AJ56" s="364">
        <f>'2_Видатки (базові)'!AJ56</f>
        <v>0</v>
      </c>
      <c r="AK56" s="371">
        <f>SUM(S56:AJ56)</f>
        <v>0</v>
      </c>
      <c r="AL56" s="367">
        <f>'2_Видатки (базові)'!AL56</f>
        <v>0</v>
      </c>
      <c r="AM56" s="361">
        <f>'2_Видатки (базові)'!AM56</f>
        <v>0</v>
      </c>
      <c r="AN56" s="361">
        <f>'2_Видатки (базові)'!AN56</f>
        <v>0</v>
      </c>
      <c r="AO56" s="361"/>
      <c r="AP56" s="361"/>
      <c r="AQ56" s="361">
        <f>'2_Видатки (базові)'!AO56</f>
        <v>0</v>
      </c>
      <c r="AR56" s="361">
        <f>'2_Видатки (базові)'!AP56</f>
        <v>0</v>
      </c>
      <c r="AS56" s="364">
        <f>'2_Видатки (базові)'!AQ56</f>
        <v>0</v>
      </c>
      <c r="AT56" s="371">
        <f>SUM(AL56:AS56)</f>
        <v>0</v>
      </c>
      <c r="AU56" s="367">
        <f>'2_Видатки (базові)'!AU56</f>
        <v>0</v>
      </c>
      <c r="AV56" s="361">
        <f>'2_Видатки (базові)'!AV56</f>
        <v>0</v>
      </c>
      <c r="AW56" s="361">
        <f>'2_Видатки (базові)'!AW56</f>
        <v>0</v>
      </c>
      <c r="AX56" s="361">
        <f>'2_Видатки (базові)'!AX56</f>
        <v>0</v>
      </c>
      <c r="AY56" s="361">
        <f>'2_Видатки (базові)'!AY56</f>
        <v>0</v>
      </c>
      <c r="AZ56" s="361">
        <f>'2_Видатки (базові)'!AZ56</f>
        <v>0</v>
      </c>
      <c r="BA56" s="361">
        <f>'2_Видатки (базові)'!BA56</f>
        <v>0</v>
      </c>
      <c r="BB56" s="361">
        <f>'2_Видатки (базові)'!BB56</f>
        <v>0</v>
      </c>
      <c r="BC56" s="361">
        <f>'2_Видатки (базові)'!BC56</f>
        <v>0</v>
      </c>
      <c r="BD56" s="361">
        <f>'2_Видатки (базові)'!BD56</f>
        <v>0</v>
      </c>
      <c r="BE56" s="361">
        <f>'2_Видатки (базові)'!BE56</f>
        <v>0</v>
      </c>
      <c r="BF56" s="361">
        <f>'2_Видатки (базові)'!BF56</f>
        <v>0</v>
      </c>
      <c r="BG56" s="361">
        <f>'2_Видатки (базові)'!BG56</f>
        <v>0</v>
      </c>
      <c r="BH56" s="361">
        <f>'2_Видатки (базові)'!BH56</f>
        <v>0</v>
      </c>
      <c r="BI56" s="361">
        <f>'2_Видатки (базові)'!BI56</f>
        <v>0</v>
      </c>
      <c r="BJ56" s="361">
        <f>'2_Видатки (базові)'!BJ56</f>
        <v>0</v>
      </c>
      <c r="BK56" s="361">
        <f>'2_Видатки (базові)'!BK56</f>
        <v>0</v>
      </c>
      <c r="BL56" s="361">
        <f>'2_Видатки (базові)'!BL56</f>
        <v>0</v>
      </c>
      <c r="BM56" s="361">
        <f>'2_Видатки (базові)'!BM56</f>
        <v>0</v>
      </c>
      <c r="BN56" s="364"/>
      <c r="BO56" s="364"/>
      <c r="BP56" s="364"/>
      <c r="BQ56" s="364"/>
      <c r="BR56" s="364"/>
      <c r="BS56" s="364"/>
      <c r="BT56" s="364"/>
      <c r="BU56" s="364"/>
      <c r="BV56" s="364"/>
      <c r="BW56" s="364"/>
      <c r="BX56" s="364"/>
      <c r="BY56" s="371">
        <f>SUM(AU56:BX56)</f>
        <v>0</v>
      </c>
    </row>
    <row r="57" spans="1:82" ht="127.5" customHeight="1" thickBot="1" x14ac:dyDescent="0.3">
      <c r="B57" s="161"/>
      <c r="C57" s="13"/>
      <c r="D57" s="153"/>
      <c r="E57" s="153"/>
      <c r="F57" s="375" t="s">
        <v>266</v>
      </c>
      <c r="G57" s="841"/>
      <c r="H57" s="842"/>
      <c r="I57" s="842"/>
      <c r="J57" s="842"/>
      <c r="K57" s="842"/>
      <c r="L57" s="842"/>
      <c r="M57" s="842"/>
      <c r="N57" s="842"/>
      <c r="O57" s="842"/>
      <c r="P57" s="842"/>
      <c r="Q57" s="842"/>
      <c r="R57" s="842"/>
      <c r="S57" s="842"/>
      <c r="T57" s="842"/>
      <c r="U57" s="842"/>
      <c r="V57" s="842"/>
      <c r="W57" s="842"/>
      <c r="X57" s="842"/>
      <c r="Y57" s="842"/>
      <c r="Z57" s="842"/>
      <c r="AA57" s="842"/>
      <c r="AB57" s="842"/>
      <c r="AC57" s="842"/>
      <c r="AD57" s="842"/>
      <c r="AE57" s="842"/>
      <c r="AF57" s="842"/>
      <c r="AG57" s="842"/>
      <c r="AH57" s="842"/>
      <c r="AI57" s="842"/>
      <c r="AJ57" s="842"/>
      <c r="AK57" s="842"/>
      <c r="AL57" s="842"/>
      <c r="AM57" s="842"/>
      <c r="AN57" s="842"/>
      <c r="AO57" s="842"/>
      <c r="AP57" s="842"/>
      <c r="AQ57" s="842"/>
      <c r="AR57" s="842"/>
      <c r="AS57" s="842"/>
      <c r="AT57" s="842"/>
      <c r="AU57" s="842"/>
      <c r="AV57" s="842"/>
      <c r="AW57" s="842"/>
      <c r="AX57" s="842"/>
      <c r="AY57" s="842"/>
      <c r="AZ57" s="842"/>
      <c r="BA57" s="842"/>
      <c r="BB57" s="842"/>
      <c r="BC57" s="842"/>
      <c r="BD57" s="842"/>
      <c r="BE57" s="842"/>
      <c r="BF57" s="842"/>
      <c r="BG57" s="842"/>
      <c r="BH57" s="842"/>
      <c r="BI57" s="842"/>
      <c r="BJ57" s="842"/>
      <c r="BK57" s="842"/>
      <c r="BL57" s="842"/>
      <c r="BM57" s="842"/>
      <c r="BN57" s="842"/>
      <c r="BO57" s="842"/>
      <c r="BP57" s="842"/>
      <c r="BQ57" s="842"/>
      <c r="BR57" s="842"/>
      <c r="BS57" s="842"/>
      <c r="BT57" s="842"/>
      <c r="BU57" s="842"/>
      <c r="BV57" s="842"/>
      <c r="BW57" s="842"/>
      <c r="BX57" s="842"/>
      <c r="BY57" s="843"/>
    </row>
    <row r="58" spans="1:82" ht="33" x14ac:dyDescent="0.25">
      <c r="B58" s="161"/>
      <c r="C58" s="13"/>
      <c r="D58" s="153"/>
      <c r="E58" s="153"/>
      <c r="F58" s="372" t="s">
        <v>267</v>
      </c>
      <c r="G58" s="309">
        <f>'2_Видатки (базові)'!G58</f>
        <v>0</v>
      </c>
      <c r="H58" s="309">
        <f>'2_Видатки (базові)'!H58</f>
        <v>0</v>
      </c>
      <c r="I58" s="309">
        <f>'2_Видатки (базові)'!I58</f>
        <v>0</v>
      </c>
      <c r="J58" s="309">
        <f>'2_Видатки (базові)'!J58</f>
        <v>0</v>
      </c>
      <c r="K58" s="309">
        <f>'2_Видатки (базові)'!K58</f>
        <v>0</v>
      </c>
      <c r="L58" s="309">
        <f>'2_Видатки (базові)'!L58</f>
        <v>0</v>
      </c>
      <c r="M58" s="309">
        <f>'2_Видатки (базові)'!M58</f>
        <v>0</v>
      </c>
      <c r="N58" s="309">
        <f>'2_Видатки (базові)'!N58</f>
        <v>0</v>
      </c>
      <c r="O58" s="309">
        <f>'2_Видатки (базові)'!O58</f>
        <v>0</v>
      </c>
      <c r="P58" s="309">
        <f>'2_Видатки (базові)'!P58</f>
        <v>0</v>
      </c>
      <c r="Q58" s="309">
        <f>'2_Видатки (базові)'!Q58</f>
        <v>0</v>
      </c>
      <c r="R58" s="368">
        <f>'2_Видатки (базові)'!R58</f>
        <v>0</v>
      </c>
      <c r="S58" s="374">
        <f>'2_Видатки (базові)'!S58</f>
        <v>0</v>
      </c>
      <c r="T58" s="309">
        <f>'2_Видатки (базові)'!T58</f>
        <v>0</v>
      </c>
      <c r="U58" s="309">
        <f>'2_Видатки (базові)'!U58</f>
        <v>0</v>
      </c>
      <c r="V58" s="309">
        <f>'2_Видатки (базові)'!V58</f>
        <v>0</v>
      </c>
      <c r="W58" s="309">
        <f>'2_Видатки (базові)'!W58</f>
        <v>0</v>
      </c>
      <c r="X58" s="309">
        <f>'2_Видатки (базові)'!X58</f>
        <v>0</v>
      </c>
      <c r="Y58" s="309">
        <f>'2_Видатки (базові)'!Y58</f>
        <v>0</v>
      </c>
      <c r="Z58" s="309">
        <f>'2_Видатки (базові)'!Z58</f>
        <v>0</v>
      </c>
      <c r="AA58" s="309">
        <f>'2_Видатки (базові)'!AA58</f>
        <v>0</v>
      </c>
      <c r="AB58" s="309">
        <f>'2_Видатки (базові)'!AB58</f>
        <v>0</v>
      </c>
      <c r="AC58" s="309">
        <f>'2_Видатки (базові)'!AC58</f>
        <v>0</v>
      </c>
      <c r="AD58" s="309">
        <f>'2_Видатки (базові)'!AD58</f>
        <v>0</v>
      </c>
      <c r="AE58" s="309">
        <f>'2_Видатки (базові)'!AE58</f>
        <v>0</v>
      </c>
      <c r="AF58" s="309">
        <f>'2_Видатки (базові)'!AF58</f>
        <v>0</v>
      </c>
      <c r="AG58" s="309">
        <f>'2_Видатки (базові)'!AG58</f>
        <v>0</v>
      </c>
      <c r="AH58" s="309">
        <f>'2_Видатки (базові)'!AH58</f>
        <v>0</v>
      </c>
      <c r="AI58" s="309">
        <f>'2_Видатки (базові)'!AI58</f>
        <v>0</v>
      </c>
      <c r="AJ58" s="309">
        <f>'2_Видатки (базові)'!AJ58</f>
        <v>0</v>
      </c>
      <c r="AK58" s="368">
        <f>'2_Видатки (базові)'!AK58</f>
        <v>0</v>
      </c>
      <c r="AL58" s="374">
        <f>'2_Видатки (базові)'!AL58</f>
        <v>0</v>
      </c>
      <c r="AM58" s="309">
        <f>'2_Видатки (базові)'!AM58</f>
        <v>0</v>
      </c>
      <c r="AN58" s="309">
        <f>'2_Видатки (базові)'!AN58</f>
        <v>0</v>
      </c>
      <c r="AO58" s="309"/>
      <c r="AP58" s="309"/>
      <c r="AQ58" s="309">
        <f>'2_Видатки (базові)'!AO58</f>
        <v>0</v>
      </c>
      <c r="AR58" s="309">
        <f>'2_Видатки (базові)'!AP58</f>
        <v>0</v>
      </c>
      <c r="AS58" s="373">
        <f>'2_Видатки (базові)'!AQ58</f>
        <v>0</v>
      </c>
      <c r="AT58" s="368">
        <f>'2_Видатки (базові)'!AT58</f>
        <v>0</v>
      </c>
      <c r="AU58" s="374">
        <f>'2_Видатки (базові)'!AU58</f>
        <v>0</v>
      </c>
      <c r="AV58" s="309">
        <f>'2_Видатки (базові)'!AV58</f>
        <v>0</v>
      </c>
      <c r="AW58" s="309">
        <f>'2_Видатки (базові)'!AW58</f>
        <v>0</v>
      </c>
      <c r="AX58" s="309">
        <f>'2_Видатки (базові)'!AX58</f>
        <v>0</v>
      </c>
      <c r="AY58" s="309">
        <f>'2_Видатки (базові)'!AY58</f>
        <v>0</v>
      </c>
      <c r="AZ58" s="309">
        <f>'2_Видатки (базові)'!AZ58</f>
        <v>0</v>
      </c>
      <c r="BA58" s="309">
        <f>'2_Видатки (базові)'!BA58</f>
        <v>0</v>
      </c>
      <c r="BB58" s="309">
        <f>'2_Видатки (базові)'!BB58</f>
        <v>0</v>
      </c>
      <c r="BC58" s="309">
        <f>'2_Видатки (базові)'!BC58</f>
        <v>0</v>
      </c>
      <c r="BD58" s="309">
        <f>'2_Видатки (базові)'!BD58</f>
        <v>0</v>
      </c>
      <c r="BE58" s="309">
        <f>'2_Видатки (базові)'!BE58</f>
        <v>0</v>
      </c>
      <c r="BF58" s="309">
        <f>'2_Видатки (базові)'!BF58</f>
        <v>0</v>
      </c>
      <c r="BG58" s="373">
        <f>'2_Видатки (базові)'!BG58</f>
        <v>0</v>
      </c>
      <c r="BH58" s="368">
        <f>'2_Видатки (базові)'!BH58</f>
        <v>0</v>
      </c>
      <c r="BI58" s="374">
        <f>'2_Видатки (базові)'!BI58</f>
        <v>0</v>
      </c>
      <c r="BJ58" s="309">
        <f>'2_Видатки (базові)'!BJ58</f>
        <v>0</v>
      </c>
      <c r="BK58" s="309">
        <f>'2_Видатки (базові)'!BK58</f>
        <v>0</v>
      </c>
      <c r="BL58" s="309">
        <f>'2_Видатки (базові)'!BL58</f>
        <v>0</v>
      </c>
      <c r="BM58" s="309">
        <f>'2_Видатки (базові)'!BM58</f>
        <v>0</v>
      </c>
      <c r="BN58" s="373"/>
      <c r="BO58" s="373"/>
      <c r="BP58" s="373"/>
      <c r="BQ58" s="373"/>
      <c r="BR58" s="373"/>
      <c r="BS58" s="373"/>
      <c r="BT58" s="373"/>
      <c r="BU58" s="373"/>
      <c r="BV58" s="373"/>
      <c r="BW58" s="373"/>
      <c r="BX58" s="373"/>
      <c r="BY58" s="368">
        <f>'2_Видатки (базові)'!BY58</f>
        <v>0</v>
      </c>
    </row>
    <row r="59" spans="1:82" ht="33" x14ac:dyDescent="0.25">
      <c r="B59" s="161"/>
      <c r="C59" s="13"/>
      <c r="D59" s="153"/>
      <c r="E59" s="153"/>
      <c r="F59" s="165" t="s">
        <v>268</v>
      </c>
      <c r="G59" s="155">
        <f>'2_Видатки (базові)'!G59</f>
        <v>0</v>
      </c>
      <c r="H59" s="155">
        <f>'2_Видатки (базові)'!H59</f>
        <v>0</v>
      </c>
      <c r="I59" s="155">
        <f>'2_Видатки (базові)'!I59</f>
        <v>0</v>
      </c>
      <c r="J59" s="155">
        <f>'2_Видатки (базові)'!J59</f>
        <v>0</v>
      </c>
      <c r="K59" s="155">
        <f>'2_Видатки (базові)'!K59</f>
        <v>0</v>
      </c>
      <c r="L59" s="155">
        <f>'2_Видатки (базові)'!L59</f>
        <v>0</v>
      </c>
      <c r="M59" s="155">
        <f>'2_Видатки (базові)'!M59</f>
        <v>0</v>
      </c>
      <c r="N59" s="155">
        <f>'2_Видатки (базові)'!N59</f>
        <v>0</v>
      </c>
      <c r="O59" s="155">
        <f>'2_Видатки (базові)'!O59</f>
        <v>0</v>
      </c>
      <c r="P59" s="155">
        <f>'2_Видатки (базові)'!P59</f>
        <v>0</v>
      </c>
      <c r="Q59" s="155">
        <f>'2_Видатки (базові)'!Q59</f>
        <v>0</v>
      </c>
      <c r="R59" s="369">
        <f>'2_Видатки (базові)'!R59</f>
        <v>0</v>
      </c>
      <c r="S59" s="365">
        <f>'2_Видатки (базові)'!S59</f>
        <v>0</v>
      </c>
      <c r="T59" s="155">
        <f>'2_Видатки (базові)'!T59</f>
        <v>0</v>
      </c>
      <c r="U59" s="155">
        <f>'2_Видатки (базові)'!U59</f>
        <v>0</v>
      </c>
      <c r="V59" s="155">
        <f>'2_Видатки (базові)'!V59</f>
        <v>0</v>
      </c>
      <c r="W59" s="155">
        <f>'2_Видатки (базові)'!W59</f>
        <v>0</v>
      </c>
      <c r="X59" s="155">
        <f>'2_Видатки (базові)'!X59</f>
        <v>0</v>
      </c>
      <c r="Y59" s="155">
        <f>'2_Видатки (базові)'!Y59</f>
        <v>0</v>
      </c>
      <c r="Z59" s="155">
        <f>'2_Видатки (базові)'!Z59</f>
        <v>0</v>
      </c>
      <c r="AA59" s="155">
        <f>'2_Видатки (базові)'!AA59</f>
        <v>0</v>
      </c>
      <c r="AB59" s="155">
        <f>'2_Видатки (базові)'!AB59</f>
        <v>0</v>
      </c>
      <c r="AC59" s="155">
        <f>'2_Видатки (базові)'!AC59</f>
        <v>0</v>
      </c>
      <c r="AD59" s="155">
        <f>'2_Видатки (базові)'!AD59</f>
        <v>0</v>
      </c>
      <c r="AE59" s="155">
        <f>'2_Видатки (базові)'!AE59</f>
        <v>0</v>
      </c>
      <c r="AF59" s="155">
        <f>'2_Видатки (базові)'!AF59</f>
        <v>0</v>
      </c>
      <c r="AG59" s="155">
        <f>'2_Видатки (базові)'!AG59</f>
        <v>0</v>
      </c>
      <c r="AH59" s="155">
        <f>'2_Видатки (базові)'!AH59</f>
        <v>0</v>
      </c>
      <c r="AI59" s="155">
        <f>'2_Видатки (базові)'!AI59</f>
        <v>0</v>
      </c>
      <c r="AJ59" s="155">
        <f>'2_Видатки (базові)'!AJ59</f>
        <v>0</v>
      </c>
      <c r="AK59" s="369">
        <f>'2_Видатки (базові)'!AK59</f>
        <v>0</v>
      </c>
      <c r="AL59" s="365">
        <f>'2_Видатки (базові)'!AL59</f>
        <v>0</v>
      </c>
      <c r="AM59" s="155">
        <f>'2_Видатки (базові)'!AM59</f>
        <v>0</v>
      </c>
      <c r="AN59" s="155">
        <f>'2_Видатки (базові)'!AN59</f>
        <v>0</v>
      </c>
      <c r="AO59" s="155"/>
      <c r="AP59" s="155"/>
      <c r="AQ59" s="155">
        <f>'2_Видатки (базові)'!AO59</f>
        <v>0</v>
      </c>
      <c r="AR59" s="155">
        <f>'2_Видатки (базові)'!AP59</f>
        <v>0</v>
      </c>
      <c r="AS59" s="362">
        <f>'2_Видатки (базові)'!AQ59</f>
        <v>0</v>
      </c>
      <c r="AT59" s="369">
        <f>'2_Видатки (базові)'!AT59</f>
        <v>0</v>
      </c>
      <c r="AU59" s="365">
        <f>'2_Видатки (базові)'!AU59</f>
        <v>0</v>
      </c>
      <c r="AV59" s="155">
        <f>'2_Видатки (базові)'!AV59</f>
        <v>0</v>
      </c>
      <c r="AW59" s="155">
        <f>'2_Видатки (базові)'!AW59</f>
        <v>0</v>
      </c>
      <c r="AX59" s="155">
        <f>'2_Видатки (базові)'!AX59</f>
        <v>0</v>
      </c>
      <c r="AY59" s="155">
        <f>'2_Видатки (базові)'!AY59</f>
        <v>0</v>
      </c>
      <c r="AZ59" s="155">
        <f>'2_Видатки (базові)'!AZ59</f>
        <v>0</v>
      </c>
      <c r="BA59" s="155">
        <f>'2_Видатки (базові)'!BA59</f>
        <v>0</v>
      </c>
      <c r="BB59" s="155">
        <f>'2_Видатки (базові)'!BB59</f>
        <v>0</v>
      </c>
      <c r="BC59" s="155">
        <f>'2_Видатки (базові)'!BC59</f>
        <v>0</v>
      </c>
      <c r="BD59" s="155">
        <f>'2_Видатки (базові)'!BD59</f>
        <v>0</v>
      </c>
      <c r="BE59" s="155">
        <f>'2_Видатки (базові)'!BE59</f>
        <v>0</v>
      </c>
      <c r="BF59" s="155">
        <f>'2_Видатки (базові)'!BF59</f>
        <v>0</v>
      </c>
      <c r="BG59" s="362">
        <f>'2_Видатки (базові)'!BG59</f>
        <v>0</v>
      </c>
      <c r="BH59" s="369">
        <f>'2_Видатки (базові)'!BH59</f>
        <v>0</v>
      </c>
      <c r="BI59" s="365">
        <f>'2_Видатки (базові)'!BI59</f>
        <v>0</v>
      </c>
      <c r="BJ59" s="155">
        <f>'2_Видатки (базові)'!BJ59</f>
        <v>0</v>
      </c>
      <c r="BK59" s="155">
        <f>'2_Видатки (базові)'!BK59</f>
        <v>0</v>
      </c>
      <c r="BL59" s="155">
        <f>'2_Видатки (базові)'!BL59</f>
        <v>0</v>
      </c>
      <c r="BM59" s="155">
        <f>'2_Видатки (базові)'!BM59</f>
        <v>0</v>
      </c>
      <c r="BN59" s="362"/>
      <c r="BO59" s="362"/>
      <c r="BP59" s="362"/>
      <c r="BQ59" s="362"/>
      <c r="BR59" s="362"/>
      <c r="BS59" s="362"/>
      <c r="BT59" s="362"/>
      <c r="BU59" s="362"/>
      <c r="BV59" s="362"/>
      <c r="BW59" s="362"/>
      <c r="BX59" s="362"/>
      <c r="BY59" s="369">
        <f>'2_Видатки (базові)'!BY59</f>
        <v>0</v>
      </c>
    </row>
    <row r="60" spans="1:82" ht="33" x14ac:dyDescent="0.25">
      <c r="B60" s="161"/>
      <c r="C60" s="13"/>
      <c r="D60" s="153"/>
      <c r="E60" s="153"/>
      <c r="F60" s="165" t="s">
        <v>269</v>
      </c>
      <c r="G60" s="101">
        <f>R60+AK60+AT60+BY60</f>
        <v>0</v>
      </c>
      <c r="H60" s="101">
        <f>'2_Видатки (базові)'!H60</f>
        <v>0</v>
      </c>
      <c r="I60" s="101">
        <f>'2_Видатки (базові)'!I60</f>
        <v>0</v>
      </c>
      <c r="J60" s="101">
        <f>'2_Видатки (базові)'!J60</f>
        <v>0</v>
      </c>
      <c r="K60" s="101">
        <f>'2_Видатки (базові)'!K60</f>
        <v>0</v>
      </c>
      <c r="L60" s="101">
        <f>'2_Видатки (базові)'!L60</f>
        <v>0</v>
      </c>
      <c r="M60" s="101">
        <f>'2_Видатки (базові)'!M60</f>
        <v>0</v>
      </c>
      <c r="N60" s="101">
        <f>'2_Видатки (базові)'!N60</f>
        <v>0</v>
      </c>
      <c r="O60" s="101">
        <f>'2_Видатки (базові)'!O60</f>
        <v>0</v>
      </c>
      <c r="P60" s="101">
        <f>'2_Видатки (базові)'!P60</f>
        <v>0</v>
      </c>
      <c r="Q60" s="101">
        <f>'2_Видатки (базові)'!Q60</f>
        <v>0</v>
      </c>
      <c r="R60" s="370">
        <f>SUM(H60:Q60)</f>
        <v>0</v>
      </c>
      <c r="S60" s="366">
        <f>'2_Видатки (базові)'!S60</f>
        <v>0</v>
      </c>
      <c r="T60" s="101">
        <f>'2_Видатки (базові)'!T60</f>
        <v>0</v>
      </c>
      <c r="U60" s="101">
        <f>'2_Видатки (базові)'!U60</f>
        <v>0</v>
      </c>
      <c r="V60" s="101">
        <f>'2_Видатки (базові)'!V60</f>
        <v>0</v>
      </c>
      <c r="W60" s="101">
        <f>'2_Видатки (базові)'!W60</f>
        <v>0</v>
      </c>
      <c r="X60" s="101">
        <f>'2_Видатки (базові)'!X60</f>
        <v>0</v>
      </c>
      <c r="Y60" s="101">
        <f>'2_Видатки (базові)'!Y60</f>
        <v>0</v>
      </c>
      <c r="Z60" s="101">
        <f>'2_Видатки (базові)'!Z60</f>
        <v>0</v>
      </c>
      <c r="AA60" s="101">
        <f>'2_Видатки (базові)'!AA60</f>
        <v>0</v>
      </c>
      <c r="AB60" s="101">
        <f>'2_Видатки (базові)'!AB60</f>
        <v>0</v>
      </c>
      <c r="AC60" s="101">
        <f>'2_Видатки (базові)'!AC60</f>
        <v>0</v>
      </c>
      <c r="AD60" s="101">
        <f>'2_Видатки (базові)'!AD60</f>
        <v>0</v>
      </c>
      <c r="AE60" s="101">
        <f>'2_Видатки (базові)'!AE60</f>
        <v>0</v>
      </c>
      <c r="AF60" s="101">
        <f>'2_Видатки (базові)'!AF60</f>
        <v>0</v>
      </c>
      <c r="AG60" s="101">
        <f>'2_Видатки (базові)'!AG60</f>
        <v>0</v>
      </c>
      <c r="AH60" s="101">
        <f>'2_Видатки (базові)'!AH60</f>
        <v>0</v>
      </c>
      <c r="AI60" s="101">
        <f>'2_Видатки (базові)'!AI60</f>
        <v>0</v>
      </c>
      <c r="AJ60" s="101">
        <f>'2_Видатки (базові)'!AJ60</f>
        <v>0</v>
      </c>
      <c r="AK60" s="370">
        <f>SUM(S60:AJ60)</f>
        <v>0</v>
      </c>
      <c r="AL60" s="366">
        <f>'2_Видатки (базові)'!AL60</f>
        <v>0</v>
      </c>
      <c r="AM60" s="101">
        <f>'2_Видатки (базові)'!AM60</f>
        <v>0</v>
      </c>
      <c r="AN60" s="101">
        <f>'2_Видатки (базові)'!AN60</f>
        <v>0</v>
      </c>
      <c r="AO60" s="101"/>
      <c r="AP60" s="101"/>
      <c r="AQ60" s="101">
        <f>'2_Видатки (базові)'!AO60</f>
        <v>0</v>
      </c>
      <c r="AR60" s="101">
        <f>'2_Видатки (базові)'!AP60</f>
        <v>0</v>
      </c>
      <c r="AS60" s="363">
        <f>'2_Видатки (базові)'!AQ60</f>
        <v>0</v>
      </c>
      <c r="AT60" s="370">
        <f>SUM(AL60:AS60)</f>
        <v>0</v>
      </c>
      <c r="AU60" s="366">
        <f>'2_Видатки (базові)'!AU60</f>
        <v>0</v>
      </c>
      <c r="AV60" s="101">
        <f>'2_Видатки (базові)'!AV60</f>
        <v>0</v>
      </c>
      <c r="AW60" s="101">
        <f>'2_Видатки (базові)'!AW60</f>
        <v>0</v>
      </c>
      <c r="AX60" s="101">
        <f>'2_Видатки (базові)'!AX60</f>
        <v>0</v>
      </c>
      <c r="AY60" s="101">
        <f>'2_Видатки (базові)'!AY60</f>
        <v>0</v>
      </c>
      <c r="AZ60" s="101">
        <f>'2_Видатки (базові)'!AZ60</f>
        <v>0</v>
      </c>
      <c r="BA60" s="101">
        <f>'2_Видатки (базові)'!BA60</f>
        <v>0</v>
      </c>
      <c r="BB60" s="101">
        <f>'2_Видатки (базові)'!BB60</f>
        <v>0</v>
      </c>
      <c r="BC60" s="101">
        <f>'2_Видатки (базові)'!BC60</f>
        <v>0</v>
      </c>
      <c r="BD60" s="101">
        <f>'2_Видатки (базові)'!BD60</f>
        <v>0</v>
      </c>
      <c r="BE60" s="101">
        <f>'2_Видатки (базові)'!BE60</f>
        <v>0</v>
      </c>
      <c r="BF60" s="101">
        <f>'2_Видатки (базові)'!BF60</f>
        <v>0</v>
      </c>
      <c r="BG60" s="363">
        <f>'2_Видатки (базові)'!BG60</f>
        <v>0</v>
      </c>
      <c r="BH60" s="376">
        <f>'2_Видатки (базові)'!BH60</f>
        <v>0</v>
      </c>
      <c r="BI60" s="366">
        <f>'2_Видатки (базові)'!BI60</f>
        <v>0</v>
      </c>
      <c r="BJ60" s="101">
        <f>'2_Видатки (базові)'!BJ60</f>
        <v>0</v>
      </c>
      <c r="BK60" s="101">
        <f>'2_Видатки (базові)'!BK60</f>
        <v>0</v>
      </c>
      <c r="BL60" s="101">
        <f>'2_Видатки (базові)'!BL60</f>
        <v>0</v>
      </c>
      <c r="BM60" s="101">
        <f>'2_Видатки (базові)'!BM60</f>
        <v>0</v>
      </c>
      <c r="BN60" s="363"/>
      <c r="BO60" s="363"/>
      <c r="BP60" s="363"/>
      <c r="BQ60" s="363"/>
      <c r="BR60" s="363"/>
      <c r="BS60" s="363"/>
      <c r="BT60" s="363"/>
      <c r="BU60" s="363"/>
      <c r="BV60" s="363"/>
      <c r="BW60" s="363"/>
      <c r="BX60" s="363"/>
      <c r="BY60" s="370">
        <f>SUM(AU60:BX60)</f>
        <v>0</v>
      </c>
    </row>
    <row r="61" spans="1:82" ht="33.75" thickBot="1" x14ac:dyDescent="0.3">
      <c r="B61" s="161"/>
      <c r="C61" s="13"/>
      <c r="D61" s="153"/>
      <c r="E61" s="153"/>
      <c r="F61" s="166" t="s">
        <v>271</v>
      </c>
      <c r="G61" s="361">
        <f>R61+AK61+AT61+BY61</f>
        <v>0</v>
      </c>
      <c r="H61" s="361">
        <f>'2_Видатки (базові)'!H61</f>
        <v>0</v>
      </c>
      <c r="I61" s="361">
        <f>'2_Видатки (базові)'!I61</f>
        <v>0</v>
      </c>
      <c r="J61" s="361">
        <f>'2_Видатки (базові)'!J61</f>
        <v>0</v>
      </c>
      <c r="K61" s="361">
        <f>'2_Видатки (базові)'!K61</f>
        <v>0</v>
      </c>
      <c r="L61" s="361">
        <f>'2_Видатки (базові)'!L61</f>
        <v>0</v>
      </c>
      <c r="M61" s="361">
        <f>'2_Видатки (базові)'!M61</f>
        <v>0</v>
      </c>
      <c r="N61" s="361">
        <f>'2_Видатки (базові)'!N61</f>
        <v>0</v>
      </c>
      <c r="O61" s="361">
        <f>'2_Видатки (базові)'!O61</f>
        <v>0</v>
      </c>
      <c r="P61" s="361">
        <f>'2_Видатки (базові)'!P61</f>
        <v>0</v>
      </c>
      <c r="Q61" s="361">
        <f>'2_Видатки (базові)'!Q61</f>
        <v>0</v>
      </c>
      <c r="R61" s="371">
        <f>SUM(H61:Q61)</f>
        <v>0</v>
      </c>
      <c r="S61" s="367">
        <f>'2_Видатки (базові)'!S61</f>
        <v>0</v>
      </c>
      <c r="T61" s="361">
        <f>'2_Видатки (базові)'!T61</f>
        <v>0</v>
      </c>
      <c r="U61" s="361">
        <f>'2_Видатки (базові)'!U61</f>
        <v>0</v>
      </c>
      <c r="V61" s="361">
        <f>'2_Видатки (базові)'!V61</f>
        <v>0</v>
      </c>
      <c r="W61" s="361">
        <f>'2_Видатки (базові)'!W61</f>
        <v>0</v>
      </c>
      <c r="X61" s="361">
        <f>'2_Видатки (базові)'!X61</f>
        <v>0</v>
      </c>
      <c r="Y61" s="361">
        <f>'2_Видатки (базові)'!Y61</f>
        <v>0</v>
      </c>
      <c r="Z61" s="361">
        <f>'2_Видатки (базові)'!Z61</f>
        <v>0</v>
      </c>
      <c r="AA61" s="361">
        <f>'2_Видатки (базові)'!AA61</f>
        <v>0</v>
      </c>
      <c r="AB61" s="361">
        <f>'2_Видатки (базові)'!AB61</f>
        <v>0</v>
      </c>
      <c r="AC61" s="361">
        <f>'2_Видатки (базові)'!AC61</f>
        <v>0</v>
      </c>
      <c r="AD61" s="361">
        <f>'2_Видатки (базові)'!AD61</f>
        <v>0</v>
      </c>
      <c r="AE61" s="361">
        <f>'2_Видатки (базові)'!AE61</f>
        <v>0</v>
      </c>
      <c r="AF61" s="361">
        <f>'2_Видатки (базові)'!AF61</f>
        <v>0</v>
      </c>
      <c r="AG61" s="361">
        <f>'2_Видатки (базові)'!AG61</f>
        <v>0</v>
      </c>
      <c r="AH61" s="361">
        <f>'2_Видатки (базові)'!AH61</f>
        <v>0</v>
      </c>
      <c r="AI61" s="361">
        <f>'2_Видатки (базові)'!AI61</f>
        <v>0</v>
      </c>
      <c r="AJ61" s="361">
        <f>'2_Видатки (базові)'!AJ61</f>
        <v>0</v>
      </c>
      <c r="AK61" s="371">
        <f>SUM(S61:AJ61)</f>
        <v>0</v>
      </c>
      <c r="AL61" s="367">
        <f>'2_Видатки (базові)'!AL61</f>
        <v>0</v>
      </c>
      <c r="AM61" s="361">
        <f>'2_Видатки (базові)'!AM61</f>
        <v>0</v>
      </c>
      <c r="AN61" s="361">
        <f>'2_Видатки (базові)'!AN61</f>
        <v>0</v>
      </c>
      <c r="AO61" s="361"/>
      <c r="AP61" s="361"/>
      <c r="AQ61" s="361">
        <f>'2_Видатки (базові)'!AO61</f>
        <v>0</v>
      </c>
      <c r="AR61" s="361">
        <f>'2_Видатки (базові)'!AP61</f>
        <v>0</v>
      </c>
      <c r="AS61" s="364">
        <f>'2_Видатки (базові)'!AQ61</f>
        <v>0</v>
      </c>
      <c r="AT61" s="371">
        <f>SUM(AL61:AS61)</f>
        <v>0</v>
      </c>
      <c r="AU61" s="367">
        <f>'2_Видатки (базові)'!AU61</f>
        <v>0</v>
      </c>
      <c r="AV61" s="361">
        <f>'2_Видатки (базові)'!AV61</f>
        <v>0</v>
      </c>
      <c r="AW61" s="361">
        <f>'2_Видатки (базові)'!AW61</f>
        <v>0</v>
      </c>
      <c r="AX61" s="361">
        <f>'2_Видатки (базові)'!AX61</f>
        <v>0</v>
      </c>
      <c r="AY61" s="361">
        <f>'2_Видатки (базові)'!AY61</f>
        <v>0</v>
      </c>
      <c r="AZ61" s="361">
        <f>'2_Видатки (базові)'!AZ61</f>
        <v>0</v>
      </c>
      <c r="BA61" s="361">
        <f>'2_Видатки (базові)'!BA61</f>
        <v>0</v>
      </c>
      <c r="BB61" s="361">
        <f>'2_Видатки (базові)'!BB61</f>
        <v>0</v>
      </c>
      <c r="BC61" s="361">
        <f>'2_Видатки (базові)'!BC61</f>
        <v>0</v>
      </c>
      <c r="BD61" s="361">
        <f>'2_Видатки (базові)'!BD61</f>
        <v>0</v>
      </c>
      <c r="BE61" s="361">
        <f>'2_Видатки (базові)'!BE61</f>
        <v>0</v>
      </c>
      <c r="BF61" s="361">
        <f>'2_Видатки (базові)'!BF61</f>
        <v>0</v>
      </c>
      <c r="BG61" s="364">
        <f>'2_Видатки (базові)'!BG61</f>
        <v>0</v>
      </c>
      <c r="BH61" s="377">
        <f>'2_Видатки (базові)'!BH61</f>
        <v>0</v>
      </c>
      <c r="BI61" s="541">
        <f>'2_Видатки (базові)'!BI61</f>
        <v>0</v>
      </c>
      <c r="BJ61" s="542">
        <f>'2_Видатки (базові)'!BJ61</f>
        <v>0</v>
      </c>
      <c r="BK61" s="542">
        <f>'2_Видатки (базові)'!BK61</f>
        <v>0</v>
      </c>
      <c r="BL61" s="542">
        <f>'2_Видатки (базові)'!BL61</f>
        <v>0</v>
      </c>
      <c r="BM61" s="542">
        <f>'2_Видатки (базові)'!BM61</f>
        <v>0</v>
      </c>
      <c r="BN61" s="543"/>
      <c r="BO61" s="543"/>
      <c r="BP61" s="543"/>
      <c r="BQ61" s="543"/>
      <c r="BR61" s="543"/>
      <c r="BS61" s="543"/>
      <c r="BT61" s="543"/>
      <c r="BU61" s="543"/>
      <c r="BV61" s="543"/>
      <c r="BW61" s="543"/>
      <c r="BX61" s="543"/>
      <c r="BY61" s="371">
        <f>SUM(AU61:BX61)</f>
        <v>0</v>
      </c>
    </row>
    <row r="62" spans="1:82" ht="59.25" customHeight="1" x14ac:dyDescent="0.25">
      <c r="B62" s="103"/>
      <c r="F62" s="168" t="s">
        <v>272</v>
      </c>
      <c r="G62" s="309">
        <f>R62+AK62+AT62+BY62</f>
        <v>0</v>
      </c>
      <c r="H62" s="309">
        <f>SUM(H63:H66)</f>
        <v>0</v>
      </c>
      <c r="I62" s="309">
        <f t="shared" ref="I62:K62" si="1">SUM(I63:I66)</f>
        <v>0</v>
      </c>
      <c r="J62" s="309">
        <f t="shared" si="1"/>
        <v>0</v>
      </c>
      <c r="K62" s="309">
        <f t="shared" si="1"/>
        <v>0</v>
      </c>
      <c r="L62" s="309">
        <f>SUM(L63:L66)</f>
        <v>0</v>
      </c>
      <c r="M62" s="309">
        <f t="shared" ref="M62:Q62" si="2">SUM(M63:M66)</f>
        <v>0</v>
      </c>
      <c r="N62" s="309">
        <f t="shared" si="2"/>
        <v>0</v>
      </c>
      <c r="O62" s="309">
        <f t="shared" si="2"/>
        <v>0</v>
      </c>
      <c r="P62" s="309">
        <f t="shared" si="2"/>
        <v>0</v>
      </c>
      <c r="Q62" s="529">
        <f t="shared" si="2"/>
        <v>0</v>
      </c>
      <c r="R62" s="378">
        <f>SUM(H62:Q62)</f>
        <v>0</v>
      </c>
      <c r="S62" s="530">
        <f>SUM(S63:S66)</f>
        <v>0</v>
      </c>
      <c r="T62" s="309">
        <f t="shared" ref="T62:AJ62" si="3">SUM(T63:T66)</f>
        <v>0</v>
      </c>
      <c r="U62" s="309">
        <f t="shared" si="3"/>
        <v>0</v>
      </c>
      <c r="V62" s="309">
        <f t="shared" si="3"/>
        <v>0</v>
      </c>
      <c r="W62" s="309">
        <f t="shared" si="3"/>
        <v>0</v>
      </c>
      <c r="X62" s="309">
        <f t="shared" si="3"/>
        <v>0</v>
      </c>
      <c r="Y62" s="309">
        <f t="shared" si="3"/>
        <v>0</v>
      </c>
      <c r="Z62" s="309">
        <f t="shared" si="3"/>
        <v>0</v>
      </c>
      <c r="AA62" s="309">
        <f t="shared" si="3"/>
        <v>0</v>
      </c>
      <c r="AB62" s="309">
        <f t="shared" si="3"/>
        <v>0</v>
      </c>
      <c r="AC62" s="309">
        <f t="shared" si="3"/>
        <v>0</v>
      </c>
      <c r="AD62" s="309">
        <f t="shared" si="3"/>
        <v>0</v>
      </c>
      <c r="AE62" s="309">
        <f t="shared" si="3"/>
        <v>0</v>
      </c>
      <c r="AF62" s="309">
        <f t="shared" si="3"/>
        <v>0</v>
      </c>
      <c r="AG62" s="309">
        <f t="shared" si="3"/>
        <v>0</v>
      </c>
      <c r="AH62" s="309">
        <f t="shared" si="3"/>
        <v>0</v>
      </c>
      <c r="AI62" s="309">
        <f t="shared" si="3"/>
        <v>0</v>
      </c>
      <c r="AJ62" s="529">
        <f t="shared" si="3"/>
        <v>0</v>
      </c>
      <c r="AK62" s="368">
        <f>SUM(S62:AJ62)</f>
        <v>0</v>
      </c>
      <c r="AL62" s="530">
        <f>SUM(AL63:AL66)</f>
        <v>0</v>
      </c>
      <c r="AM62" s="309">
        <f t="shared" ref="AM62:AS62" si="4">SUM(AM63:AM66)</f>
        <v>0</v>
      </c>
      <c r="AN62" s="309">
        <f t="shared" si="4"/>
        <v>0</v>
      </c>
      <c r="AO62" s="309">
        <f t="shared" si="4"/>
        <v>0</v>
      </c>
      <c r="AP62" s="309">
        <f t="shared" si="4"/>
        <v>0</v>
      </c>
      <c r="AQ62" s="309">
        <f t="shared" si="4"/>
        <v>0</v>
      </c>
      <c r="AR62" s="309">
        <f t="shared" si="4"/>
        <v>0</v>
      </c>
      <c r="AS62" s="529">
        <f t="shared" si="4"/>
        <v>0</v>
      </c>
      <c r="AT62" s="368">
        <f>SUM(AL62:AS62)</f>
        <v>0</v>
      </c>
      <c r="AU62" s="530">
        <f>SUM(AU63:AU66)</f>
        <v>0</v>
      </c>
      <c r="AV62" s="309">
        <f>SUM(AV63:AV66)</f>
        <v>0</v>
      </c>
      <c r="AW62" s="309">
        <f t="shared" ref="AW62:BG62" si="5">SUM(AW63:AW66)</f>
        <v>0</v>
      </c>
      <c r="AX62" s="309">
        <f t="shared" si="5"/>
        <v>0</v>
      </c>
      <c r="AY62" s="309">
        <f t="shared" si="5"/>
        <v>0</v>
      </c>
      <c r="AZ62" s="309">
        <f t="shared" si="5"/>
        <v>0</v>
      </c>
      <c r="BA62" s="309">
        <f t="shared" si="5"/>
        <v>0</v>
      </c>
      <c r="BB62" s="309">
        <f t="shared" si="5"/>
        <v>0</v>
      </c>
      <c r="BC62" s="309">
        <f t="shared" si="5"/>
        <v>0</v>
      </c>
      <c r="BD62" s="309">
        <f t="shared" si="5"/>
        <v>0</v>
      </c>
      <c r="BE62" s="309">
        <f t="shared" si="5"/>
        <v>0</v>
      </c>
      <c r="BF62" s="309">
        <f t="shared" si="5"/>
        <v>0</v>
      </c>
      <c r="BG62" s="529">
        <f t="shared" si="5"/>
        <v>0</v>
      </c>
      <c r="BH62" s="535">
        <f t="shared" ref="BH62" si="6">BH47*(BH52+BH57)</f>
        <v>0</v>
      </c>
      <c r="BI62" s="530">
        <f>SUM(BI63:BI66)</f>
        <v>0</v>
      </c>
      <c r="BJ62" s="309">
        <f t="shared" ref="BJ62:BX62" si="7">SUM(BJ63:BJ66)</f>
        <v>0</v>
      </c>
      <c r="BK62" s="309">
        <f t="shared" si="7"/>
        <v>0</v>
      </c>
      <c r="BL62" s="309">
        <f t="shared" si="7"/>
        <v>0</v>
      </c>
      <c r="BM62" s="309">
        <f t="shared" si="7"/>
        <v>0</v>
      </c>
      <c r="BN62" s="309">
        <f t="shared" si="7"/>
        <v>0</v>
      </c>
      <c r="BO62" s="309">
        <f t="shared" si="7"/>
        <v>0</v>
      </c>
      <c r="BP62" s="309">
        <f t="shared" si="7"/>
        <v>0</v>
      </c>
      <c r="BQ62" s="309">
        <f t="shared" si="7"/>
        <v>0</v>
      </c>
      <c r="BR62" s="309">
        <f t="shared" si="7"/>
        <v>0</v>
      </c>
      <c r="BS62" s="309">
        <f t="shared" si="7"/>
        <v>0</v>
      </c>
      <c r="BT62" s="309">
        <f t="shared" si="7"/>
        <v>0</v>
      </c>
      <c r="BU62" s="309">
        <f t="shared" si="7"/>
        <v>0</v>
      </c>
      <c r="BV62" s="309">
        <f t="shared" si="7"/>
        <v>0</v>
      </c>
      <c r="BW62" s="309">
        <f t="shared" si="7"/>
        <v>0</v>
      </c>
      <c r="BX62" s="529">
        <f t="shared" si="7"/>
        <v>0</v>
      </c>
      <c r="BY62" s="538">
        <f>SUM(AU62:BX62)</f>
        <v>0</v>
      </c>
    </row>
    <row r="63" spans="1:82" s="162" customFormat="1" ht="33.75" customHeight="1" x14ac:dyDescent="0.25">
      <c r="B63" s="42"/>
      <c r="E63" s="163"/>
      <c r="F63" s="165" t="s">
        <v>267</v>
      </c>
      <c r="G63" s="155">
        <f>'2_Видатки (базові)'!G63</f>
        <v>0</v>
      </c>
      <c r="H63" s="155">
        <f>'2_Видатки (базові)'!H63</f>
        <v>0</v>
      </c>
      <c r="I63" s="155">
        <f>'2_Видатки (базові)'!I63</f>
        <v>0</v>
      </c>
      <c r="J63" s="155">
        <f>'2_Видатки (базові)'!J63</f>
        <v>0</v>
      </c>
      <c r="K63" s="155">
        <f>'2_Видатки (базові)'!K63</f>
        <v>0</v>
      </c>
      <c r="L63" s="155">
        <f>'2_Видатки (базові)'!L63</f>
        <v>0</v>
      </c>
      <c r="M63" s="155">
        <f>'2_Видатки (базові)'!M63</f>
        <v>0</v>
      </c>
      <c r="N63" s="155">
        <f>'2_Видатки (базові)'!N63</f>
        <v>0</v>
      </c>
      <c r="O63" s="155">
        <f>'2_Видатки (базові)'!O63</f>
        <v>0</v>
      </c>
      <c r="P63" s="155">
        <f>'2_Видатки (базові)'!P63</f>
        <v>0</v>
      </c>
      <c r="Q63" s="148">
        <f>'2_Видатки (базові)'!Q63</f>
        <v>0</v>
      </c>
      <c r="R63" s="369">
        <f>'2_Видатки (базові)'!R63</f>
        <v>0</v>
      </c>
      <c r="S63" s="531">
        <f>'2_Видатки (базові)'!S63</f>
        <v>0</v>
      </c>
      <c r="T63" s="365">
        <f>'2_Видатки (базові)'!T63</f>
        <v>0</v>
      </c>
      <c r="U63" s="365">
        <f>'2_Видатки (базові)'!U63</f>
        <v>0</v>
      </c>
      <c r="V63" s="365">
        <f>'2_Видатки (базові)'!V63</f>
        <v>0</v>
      </c>
      <c r="W63" s="365">
        <f>'2_Видатки (базові)'!W63</f>
        <v>0</v>
      </c>
      <c r="X63" s="365">
        <f>'2_Видатки (базові)'!X63</f>
        <v>0</v>
      </c>
      <c r="Y63" s="365">
        <f>'2_Видатки (базові)'!Y63</f>
        <v>0</v>
      </c>
      <c r="Z63" s="365">
        <f>'2_Видатки (базові)'!Z63</f>
        <v>0</v>
      </c>
      <c r="AA63" s="365">
        <f>'2_Видатки (базові)'!AA63</f>
        <v>0</v>
      </c>
      <c r="AB63" s="365">
        <f>'2_Видатки (базові)'!AB63</f>
        <v>0</v>
      </c>
      <c r="AC63" s="365">
        <f>'2_Видатки (базові)'!AC63</f>
        <v>0</v>
      </c>
      <c r="AD63" s="365">
        <f>'2_Видатки (базові)'!AD63</f>
        <v>0</v>
      </c>
      <c r="AE63" s="365">
        <f>'2_Видатки (базові)'!AE63</f>
        <v>0</v>
      </c>
      <c r="AF63" s="365">
        <f>'2_Видатки (базові)'!AF63</f>
        <v>0</v>
      </c>
      <c r="AG63" s="365">
        <f>'2_Видатки (базові)'!AG63</f>
        <v>0</v>
      </c>
      <c r="AH63" s="365">
        <f>'2_Видатки (базові)'!AH63</f>
        <v>0</v>
      </c>
      <c r="AI63" s="365">
        <f>'2_Видатки (базові)'!AI63</f>
        <v>0</v>
      </c>
      <c r="AJ63" s="532">
        <f>'2_Видатки (базові)'!AJ63</f>
        <v>0</v>
      </c>
      <c r="AK63" s="369">
        <f>'2_Видатки (базові)'!AK63</f>
        <v>0</v>
      </c>
      <c r="AL63" s="531">
        <f>'2_Видатки (базові)'!AL63</f>
        <v>0</v>
      </c>
      <c r="AM63" s="365">
        <f>'2_Видатки (базові)'!AM63</f>
        <v>0</v>
      </c>
      <c r="AN63" s="365">
        <f>'2_Видатки (базові)'!AN63</f>
        <v>0</v>
      </c>
      <c r="AO63" s="365">
        <f>'2_Видатки (базові)'!AO63</f>
        <v>0</v>
      </c>
      <c r="AP63" s="365">
        <f>'2_Видатки (базові)'!AP63</f>
        <v>0</v>
      </c>
      <c r="AQ63" s="365">
        <f>'2_Видатки (базові)'!AQ63</f>
        <v>0</v>
      </c>
      <c r="AR63" s="365">
        <f>'2_Видатки (базові)'!AR63</f>
        <v>0</v>
      </c>
      <c r="AS63" s="532">
        <f>'2_Видатки (базові)'!AS63</f>
        <v>0</v>
      </c>
      <c r="AT63" s="369">
        <f>'2_Видатки (базові)'!AT63</f>
        <v>0</v>
      </c>
      <c r="AU63" s="531">
        <f>'2_Видатки (базові)'!AU63</f>
        <v>0</v>
      </c>
      <c r="AV63" s="365">
        <f>'2_Видатки (базові)'!AV63</f>
        <v>0</v>
      </c>
      <c r="AW63" s="365">
        <f>'2_Видатки (базові)'!AW63</f>
        <v>0</v>
      </c>
      <c r="AX63" s="365">
        <f>'2_Видатки (базові)'!AX63</f>
        <v>0</v>
      </c>
      <c r="AY63" s="365">
        <f>'2_Видатки (базові)'!AY63</f>
        <v>0</v>
      </c>
      <c r="AZ63" s="365">
        <f>'2_Видатки (базові)'!AZ63</f>
        <v>0</v>
      </c>
      <c r="BA63" s="365">
        <f>'2_Видатки (базові)'!BA63</f>
        <v>0</v>
      </c>
      <c r="BB63" s="365">
        <f>'2_Видатки (базові)'!BB63</f>
        <v>0</v>
      </c>
      <c r="BC63" s="365">
        <f>'2_Видатки (базові)'!BC63</f>
        <v>0</v>
      </c>
      <c r="BD63" s="365">
        <f>'2_Видатки (базові)'!BD63</f>
        <v>0</v>
      </c>
      <c r="BE63" s="365">
        <f>'2_Видатки (базові)'!BE63</f>
        <v>0</v>
      </c>
      <c r="BF63" s="365">
        <f>'2_Видатки (базові)'!BF63</f>
        <v>0</v>
      </c>
      <c r="BG63" s="532">
        <f>'2_Видатки (базові)'!BG63</f>
        <v>0</v>
      </c>
      <c r="BH63" s="536">
        <f>'2_Видатки (базові)'!BH63</f>
        <v>0</v>
      </c>
      <c r="BI63" s="531">
        <f>'2_Видатки (базові)'!BI63</f>
        <v>0</v>
      </c>
      <c r="BJ63" s="155">
        <f>'2_Видатки (базові)'!BJ63</f>
        <v>0</v>
      </c>
      <c r="BK63" s="155">
        <f>'2_Видатки (базові)'!BK63</f>
        <v>0</v>
      </c>
      <c r="BL63" s="155">
        <f>'2_Видатки (базові)'!BL63</f>
        <v>0</v>
      </c>
      <c r="BM63" s="155">
        <f>'2_Видатки (базові)'!BM63</f>
        <v>0</v>
      </c>
      <c r="BN63" s="155">
        <f>'2_Видатки (базові)'!BN63</f>
        <v>0</v>
      </c>
      <c r="BO63" s="155">
        <f>'2_Видатки (базові)'!BO63</f>
        <v>0</v>
      </c>
      <c r="BP63" s="155">
        <f>'2_Видатки (базові)'!BP63</f>
        <v>0</v>
      </c>
      <c r="BQ63" s="155">
        <f>'2_Видатки (базові)'!BQ63</f>
        <v>0</v>
      </c>
      <c r="BR63" s="155">
        <f>'2_Видатки (базові)'!BR63</f>
        <v>0</v>
      </c>
      <c r="BS63" s="155">
        <f>'2_Видатки (базові)'!BS63</f>
        <v>0</v>
      </c>
      <c r="BT63" s="155">
        <f>'2_Видатки (базові)'!BT63</f>
        <v>0</v>
      </c>
      <c r="BU63" s="155">
        <f>'2_Видатки (базові)'!BU63</f>
        <v>0</v>
      </c>
      <c r="BV63" s="155">
        <f>'2_Видатки (базові)'!BV63</f>
        <v>0</v>
      </c>
      <c r="BW63" s="155">
        <f>'2_Видатки (базові)'!BW63</f>
        <v>0</v>
      </c>
      <c r="BX63" s="148">
        <f>'2_Видатки (базові)'!BX63</f>
        <v>0</v>
      </c>
      <c r="BY63" s="532">
        <f>'2_Видатки (базові)'!BY63</f>
        <v>0</v>
      </c>
      <c r="BZ63" s="299"/>
      <c r="CA63" s="299"/>
      <c r="CB63" s="299"/>
      <c r="CC63" s="299"/>
      <c r="CD63" s="299"/>
    </row>
    <row r="64" spans="1:82" s="162" customFormat="1" ht="33.75" customHeight="1" x14ac:dyDescent="0.25">
      <c r="B64" s="42"/>
      <c r="E64" s="163"/>
      <c r="F64" s="165" t="s">
        <v>268</v>
      </c>
      <c r="G64" s="155">
        <f>'2_Видатки (базові)'!G64</f>
        <v>0</v>
      </c>
      <c r="H64" s="155">
        <f>'2_Видатки (базові)'!H64</f>
        <v>0</v>
      </c>
      <c r="I64" s="155">
        <f>'2_Видатки (базові)'!I64</f>
        <v>0</v>
      </c>
      <c r="J64" s="155">
        <f>'2_Видатки (базові)'!J64</f>
        <v>0</v>
      </c>
      <c r="K64" s="155">
        <f>'2_Видатки (базові)'!K64</f>
        <v>0</v>
      </c>
      <c r="L64" s="155">
        <f>'2_Видатки (базові)'!L64</f>
        <v>0</v>
      </c>
      <c r="M64" s="155">
        <f>'2_Видатки (базові)'!M64</f>
        <v>0</v>
      </c>
      <c r="N64" s="155">
        <f>'2_Видатки (базові)'!N64</f>
        <v>0</v>
      </c>
      <c r="O64" s="155">
        <f>'2_Видатки (базові)'!O64</f>
        <v>0</v>
      </c>
      <c r="P64" s="155">
        <f>'2_Видатки (базові)'!P64</f>
        <v>0</v>
      </c>
      <c r="Q64" s="148">
        <f>'2_Видатки (базові)'!Q64</f>
        <v>0</v>
      </c>
      <c r="R64" s="369">
        <f>'2_Видатки (базові)'!R64</f>
        <v>0</v>
      </c>
      <c r="S64" s="531">
        <f>'2_Видатки (базові)'!S64</f>
        <v>0</v>
      </c>
      <c r="T64" s="365">
        <f>'2_Видатки (базові)'!T64</f>
        <v>0</v>
      </c>
      <c r="U64" s="365">
        <f>'2_Видатки (базові)'!U64</f>
        <v>0</v>
      </c>
      <c r="V64" s="365">
        <f>'2_Видатки (базові)'!V64</f>
        <v>0</v>
      </c>
      <c r="W64" s="365">
        <f>'2_Видатки (базові)'!W64</f>
        <v>0</v>
      </c>
      <c r="X64" s="365">
        <f>'2_Видатки (базові)'!X64</f>
        <v>0</v>
      </c>
      <c r="Y64" s="365">
        <f>'2_Видатки (базові)'!Y64</f>
        <v>0</v>
      </c>
      <c r="Z64" s="365">
        <f>'2_Видатки (базові)'!Z64</f>
        <v>0</v>
      </c>
      <c r="AA64" s="365">
        <f>'2_Видатки (базові)'!AA64</f>
        <v>0</v>
      </c>
      <c r="AB64" s="365">
        <f>'2_Видатки (базові)'!AB64</f>
        <v>0</v>
      </c>
      <c r="AC64" s="365">
        <f>'2_Видатки (базові)'!AC64</f>
        <v>0</v>
      </c>
      <c r="AD64" s="365">
        <f>'2_Видатки (базові)'!AD64</f>
        <v>0</v>
      </c>
      <c r="AE64" s="365">
        <f>'2_Видатки (базові)'!AE64</f>
        <v>0</v>
      </c>
      <c r="AF64" s="365">
        <f>'2_Видатки (базові)'!AF64</f>
        <v>0</v>
      </c>
      <c r="AG64" s="365">
        <f>'2_Видатки (базові)'!AG64</f>
        <v>0</v>
      </c>
      <c r="AH64" s="365">
        <f>'2_Видатки (базові)'!AH64</f>
        <v>0</v>
      </c>
      <c r="AI64" s="365">
        <f>'2_Видатки (базові)'!AI64</f>
        <v>0</v>
      </c>
      <c r="AJ64" s="532">
        <f>'2_Видатки (базові)'!AJ64</f>
        <v>0</v>
      </c>
      <c r="AK64" s="369">
        <f>'2_Видатки (базові)'!AK64</f>
        <v>0</v>
      </c>
      <c r="AL64" s="531">
        <f>'2_Видатки (базові)'!AL64</f>
        <v>0</v>
      </c>
      <c r="AM64" s="365">
        <f>'2_Видатки (базові)'!AM64</f>
        <v>0</v>
      </c>
      <c r="AN64" s="365">
        <f>'2_Видатки (базові)'!AN64</f>
        <v>0</v>
      </c>
      <c r="AO64" s="365">
        <f>'2_Видатки (базові)'!AO64</f>
        <v>0</v>
      </c>
      <c r="AP64" s="365">
        <f>'2_Видатки (базові)'!AP64</f>
        <v>0</v>
      </c>
      <c r="AQ64" s="365">
        <f>'2_Видатки (базові)'!AQ64</f>
        <v>0</v>
      </c>
      <c r="AR64" s="365">
        <f>'2_Видатки (базові)'!AR64</f>
        <v>0</v>
      </c>
      <c r="AS64" s="532">
        <f>'2_Видатки (базові)'!AS64</f>
        <v>0</v>
      </c>
      <c r="AT64" s="369">
        <f>'2_Видатки (базові)'!AT64</f>
        <v>0</v>
      </c>
      <c r="AU64" s="531">
        <f>'2_Видатки (базові)'!AU64</f>
        <v>0</v>
      </c>
      <c r="AV64" s="365">
        <f>'2_Видатки (базові)'!AV64</f>
        <v>0</v>
      </c>
      <c r="AW64" s="365">
        <f>'2_Видатки (базові)'!AW64</f>
        <v>0</v>
      </c>
      <c r="AX64" s="365">
        <f>'2_Видатки (базові)'!AX64</f>
        <v>0</v>
      </c>
      <c r="AY64" s="365">
        <f>'2_Видатки (базові)'!AY64</f>
        <v>0</v>
      </c>
      <c r="AZ64" s="365">
        <f>'2_Видатки (базові)'!AZ64</f>
        <v>0</v>
      </c>
      <c r="BA64" s="365">
        <f>'2_Видатки (базові)'!BA64</f>
        <v>0</v>
      </c>
      <c r="BB64" s="365">
        <f>'2_Видатки (базові)'!BB64</f>
        <v>0</v>
      </c>
      <c r="BC64" s="365">
        <f>'2_Видатки (базові)'!BC64</f>
        <v>0</v>
      </c>
      <c r="BD64" s="365">
        <f>'2_Видатки (базові)'!BD64</f>
        <v>0</v>
      </c>
      <c r="BE64" s="365">
        <f>'2_Видатки (базові)'!BE64</f>
        <v>0</v>
      </c>
      <c r="BF64" s="365">
        <f>'2_Видатки (базові)'!BF64</f>
        <v>0</v>
      </c>
      <c r="BG64" s="532">
        <f>'2_Видатки (базові)'!BG64</f>
        <v>0</v>
      </c>
      <c r="BH64" s="536">
        <f>'2_Видатки (базові)'!BH64</f>
        <v>0</v>
      </c>
      <c r="BI64" s="531">
        <f>'2_Видатки (базові)'!BI64</f>
        <v>0</v>
      </c>
      <c r="BJ64" s="155">
        <f>'2_Видатки (базові)'!BJ64</f>
        <v>0</v>
      </c>
      <c r="BK64" s="155">
        <f>'2_Видатки (базові)'!BK64</f>
        <v>0</v>
      </c>
      <c r="BL64" s="155">
        <f>'2_Видатки (базові)'!BL64</f>
        <v>0</v>
      </c>
      <c r="BM64" s="155">
        <f>'2_Видатки (базові)'!BM64</f>
        <v>0</v>
      </c>
      <c r="BN64" s="155">
        <f>'2_Видатки (базові)'!BN64</f>
        <v>0</v>
      </c>
      <c r="BO64" s="155">
        <f>'2_Видатки (базові)'!BO64</f>
        <v>0</v>
      </c>
      <c r="BP64" s="155">
        <f>'2_Видатки (базові)'!BP64</f>
        <v>0</v>
      </c>
      <c r="BQ64" s="155">
        <f>'2_Видатки (базові)'!BQ64</f>
        <v>0</v>
      </c>
      <c r="BR64" s="155">
        <f>'2_Видатки (базові)'!BR64</f>
        <v>0</v>
      </c>
      <c r="BS64" s="155">
        <f>'2_Видатки (базові)'!BS64</f>
        <v>0</v>
      </c>
      <c r="BT64" s="155">
        <f>'2_Видатки (базові)'!BT64</f>
        <v>0</v>
      </c>
      <c r="BU64" s="155">
        <f>'2_Видатки (базові)'!BU64</f>
        <v>0</v>
      </c>
      <c r="BV64" s="155">
        <f>'2_Видатки (базові)'!BV64</f>
        <v>0</v>
      </c>
      <c r="BW64" s="155">
        <f>'2_Видатки (базові)'!BW64</f>
        <v>0</v>
      </c>
      <c r="BX64" s="148">
        <f>'2_Видатки (базові)'!BX64</f>
        <v>0</v>
      </c>
      <c r="BY64" s="532">
        <f>'2_Видатки (базові)'!BY64</f>
        <v>0</v>
      </c>
    </row>
    <row r="65" spans="2:77" s="162" customFormat="1" ht="33.75" customHeight="1" x14ac:dyDescent="0.25">
      <c r="B65" s="42"/>
      <c r="E65" s="163"/>
      <c r="F65" s="165" t="s">
        <v>269</v>
      </c>
      <c r="G65" s="155">
        <f>R65+AK65+AT65+BY65</f>
        <v>0</v>
      </c>
      <c r="H65" s="155">
        <f>H55+H60</f>
        <v>0</v>
      </c>
      <c r="I65" s="155">
        <f t="shared" ref="I65:K65" si="8">I55+I60</f>
        <v>0</v>
      </c>
      <c r="J65" s="155">
        <f t="shared" si="8"/>
        <v>0</v>
      </c>
      <c r="K65" s="155">
        <f t="shared" si="8"/>
        <v>0</v>
      </c>
      <c r="L65" s="155">
        <f>L55+L60</f>
        <v>0</v>
      </c>
      <c r="M65" s="155">
        <f t="shared" ref="M65:Q65" si="9">M55+M60</f>
        <v>0</v>
      </c>
      <c r="N65" s="155">
        <f t="shared" si="9"/>
        <v>0</v>
      </c>
      <c r="O65" s="155">
        <f t="shared" si="9"/>
        <v>0</v>
      </c>
      <c r="P65" s="155">
        <f t="shared" si="9"/>
        <v>0</v>
      </c>
      <c r="Q65" s="148">
        <f t="shared" si="9"/>
        <v>0</v>
      </c>
      <c r="R65" s="370">
        <f>SUM(H65:Q65)</f>
        <v>0</v>
      </c>
      <c r="S65" s="531">
        <f>S55+S60</f>
        <v>0</v>
      </c>
      <c r="T65" s="365">
        <f t="shared" ref="T65:AJ65" si="10">T55+T60</f>
        <v>0</v>
      </c>
      <c r="U65" s="365">
        <f t="shared" si="10"/>
        <v>0</v>
      </c>
      <c r="V65" s="365">
        <f t="shared" si="10"/>
        <v>0</v>
      </c>
      <c r="W65" s="365">
        <f t="shared" si="10"/>
        <v>0</v>
      </c>
      <c r="X65" s="365">
        <f t="shared" si="10"/>
        <v>0</v>
      </c>
      <c r="Y65" s="365">
        <f t="shared" si="10"/>
        <v>0</v>
      </c>
      <c r="Z65" s="365">
        <f t="shared" si="10"/>
        <v>0</v>
      </c>
      <c r="AA65" s="365">
        <f t="shared" si="10"/>
        <v>0</v>
      </c>
      <c r="AB65" s="365">
        <f t="shared" si="10"/>
        <v>0</v>
      </c>
      <c r="AC65" s="365">
        <f t="shared" si="10"/>
        <v>0</v>
      </c>
      <c r="AD65" s="365">
        <f t="shared" si="10"/>
        <v>0</v>
      </c>
      <c r="AE65" s="365">
        <f t="shared" si="10"/>
        <v>0</v>
      </c>
      <c r="AF65" s="365">
        <f t="shared" si="10"/>
        <v>0</v>
      </c>
      <c r="AG65" s="365">
        <f t="shared" si="10"/>
        <v>0</v>
      </c>
      <c r="AH65" s="365">
        <f t="shared" si="10"/>
        <v>0</v>
      </c>
      <c r="AI65" s="365">
        <f t="shared" si="10"/>
        <v>0</v>
      </c>
      <c r="AJ65" s="532">
        <f t="shared" si="10"/>
        <v>0</v>
      </c>
      <c r="AK65" s="370">
        <f>SUM(S65:AJ65)</f>
        <v>0</v>
      </c>
      <c r="AL65" s="531">
        <f>AL55+AL60</f>
        <v>0</v>
      </c>
      <c r="AM65" s="365">
        <f t="shared" ref="AM65:AS65" si="11">AM55+AM60</f>
        <v>0</v>
      </c>
      <c r="AN65" s="365">
        <f t="shared" si="11"/>
        <v>0</v>
      </c>
      <c r="AO65" s="365">
        <f t="shared" si="11"/>
        <v>0</v>
      </c>
      <c r="AP65" s="365">
        <f t="shared" si="11"/>
        <v>0</v>
      </c>
      <c r="AQ65" s="365">
        <f t="shared" si="11"/>
        <v>0</v>
      </c>
      <c r="AR65" s="365">
        <f t="shared" si="11"/>
        <v>0</v>
      </c>
      <c r="AS65" s="532">
        <f t="shared" si="11"/>
        <v>0</v>
      </c>
      <c r="AT65" s="370">
        <f>SUM(AL65:AS65)</f>
        <v>0</v>
      </c>
      <c r="AU65" s="531">
        <f>AU55+AU60</f>
        <v>0</v>
      </c>
      <c r="AV65" s="365">
        <f t="shared" ref="AV65:BG65" si="12">AV55+AV60</f>
        <v>0</v>
      </c>
      <c r="AW65" s="365">
        <f t="shared" si="12"/>
        <v>0</v>
      </c>
      <c r="AX65" s="365">
        <f t="shared" si="12"/>
        <v>0</v>
      </c>
      <c r="AY65" s="365">
        <f t="shared" si="12"/>
        <v>0</v>
      </c>
      <c r="AZ65" s="365">
        <f t="shared" si="12"/>
        <v>0</v>
      </c>
      <c r="BA65" s="365">
        <f t="shared" si="12"/>
        <v>0</v>
      </c>
      <c r="BB65" s="365">
        <f t="shared" si="12"/>
        <v>0</v>
      </c>
      <c r="BC65" s="365">
        <f t="shared" si="12"/>
        <v>0</v>
      </c>
      <c r="BD65" s="365">
        <f t="shared" si="12"/>
        <v>0</v>
      </c>
      <c r="BE65" s="365">
        <f t="shared" si="12"/>
        <v>0</v>
      </c>
      <c r="BF65" s="365">
        <f t="shared" si="12"/>
        <v>0</v>
      </c>
      <c r="BG65" s="532">
        <f t="shared" si="12"/>
        <v>0</v>
      </c>
      <c r="BH65" s="536">
        <f t="shared" ref="BH65" si="13">BH50*(BH55+BH60)</f>
        <v>0</v>
      </c>
      <c r="BI65" s="531">
        <f>BI55+BI60</f>
        <v>0</v>
      </c>
      <c r="BJ65" s="155">
        <f t="shared" ref="BJ65:BX65" si="14">BJ55+BJ60</f>
        <v>0</v>
      </c>
      <c r="BK65" s="155">
        <f t="shared" si="14"/>
        <v>0</v>
      </c>
      <c r="BL65" s="155">
        <f t="shared" si="14"/>
        <v>0</v>
      </c>
      <c r="BM65" s="155">
        <f t="shared" si="14"/>
        <v>0</v>
      </c>
      <c r="BN65" s="155">
        <f t="shared" si="14"/>
        <v>0</v>
      </c>
      <c r="BO65" s="155">
        <f t="shared" si="14"/>
        <v>0</v>
      </c>
      <c r="BP65" s="155">
        <f t="shared" si="14"/>
        <v>0</v>
      </c>
      <c r="BQ65" s="155">
        <f t="shared" si="14"/>
        <v>0</v>
      </c>
      <c r="BR65" s="155">
        <f t="shared" si="14"/>
        <v>0</v>
      </c>
      <c r="BS65" s="155">
        <f t="shared" si="14"/>
        <v>0</v>
      </c>
      <c r="BT65" s="155">
        <f t="shared" si="14"/>
        <v>0</v>
      </c>
      <c r="BU65" s="155">
        <f t="shared" si="14"/>
        <v>0</v>
      </c>
      <c r="BV65" s="155">
        <f t="shared" si="14"/>
        <v>0</v>
      </c>
      <c r="BW65" s="155">
        <f t="shared" si="14"/>
        <v>0</v>
      </c>
      <c r="BX65" s="148">
        <f t="shared" si="14"/>
        <v>0</v>
      </c>
      <c r="BY65" s="539">
        <f>SUM(AU65:BX65)</f>
        <v>0</v>
      </c>
    </row>
    <row r="66" spans="2:77" s="162" customFormat="1" ht="33.75" customHeight="1" thickBot="1" x14ac:dyDescent="0.3">
      <c r="B66" s="42"/>
      <c r="E66" s="164"/>
      <c r="F66" s="166" t="s">
        <v>270</v>
      </c>
      <c r="G66" s="310">
        <f>R66+AK66+AT66+BY66</f>
        <v>0</v>
      </c>
      <c r="H66" s="310">
        <f>H56+H61</f>
        <v>0</v>
      </c>
      <c r="I66" s="310">
        <f t="shared" ref="I66:L66" si="15">I56+I61</f>
        <v>0</v>
      </c>
      <c r="J66" s="310">
        <f t="shared" si="15"/>
        <v>0</v>
      </c>
      <c r="K66" s="310">
        <f t="shared" si="15"/>
        <v>0</v>
      </c>
      <c r="L66" s="310">
        <f t="shared" si="15"/>
        <v>0</v>
      </c>
      <c r="M66" s="310">
        <f t="shared" ref="M66:Q66" si="16">M56+M61</f>
        <v>0</v>
      </c>
      <c r="N66" s="310">
        <f t="shared" si="16"/>
        <v>0</v>
      </c>
      <c r="O66" s="310">
        <f t="shared" si="16"/>
        <v>0</v>
      </c>
      <c r="P66" s="310">
        <f t="shared" si="16"/>
        <v>0</v>
      </c>
      <c r="Q66" s="150">
        <f t="shared" si="16"/>
        <v>0</v>
      </c>
      <c r="R66" s="371">
        <f>SUM(H66:Q66)</f>
        <v>0</v>
      </c>
      <c r="S66" s="533">
        <f>S56+S61</f>
        <v>0</v>
      </c>
      <c r="T66" s="379">
        <f t="shared" ref="T66:AJ66" si="17">T56+T61</f>
        <v>0</v>
      </c>
      <c r="U66" s="379">
        <f t="shared" si="17"/>
        <v>0</v>
      </c>
      <c r="V66" s="379">
        <f t="shared" si="17"/>
        <v>0</v>
      </c>
      <c r="W66" s="379">
        <f t="shared" si="17"/>
        <v>0</v>
      </c>
      <c r="X66" s="379">
        <f t="shared" si="17"/>
        <v>0</v>
      </c>
      <c r="Y66" s="379">
        <f t="shared" si="17"/>
        <v>0</v>
      </c>
      <c r="Z66" s="379">
        <f t="shared" si="17"/>
        <v>0</v>
      </c>
      <c r="AA66" s="379">
        <f t="shared" si="17"/>
        <v>0</v>
      </c>
      <c r="AB66" s="379">
        <f t="shared" si="17"/>
        <v>0</v>
      </c>
      <c r="AC66" s="379">
        <f t="shared" si="17"/>
        <v>0</v>
      </c>
      <c r="AD66" s="379">
        <f t="shared" si="17"/>
        <v>0</v>
      </c>
      <c r="AE66" s="379">
        <f t="shared" si="17"/>
        <v>0</v>
      </c>
      <c r="AF66" s="379">
        <f t="shared" si="17"/>
        <v>0</v>
      </c>
      <c r="AG66" s="379">
        <f t="shared" si="17"/>
        <v>0</v>
      </c>
      <c r="AH66" s="379">
        <f t="shared" si="17"/>
        <v>0</v>
      </c>
      <c r="AI66" s="379">
        <f t="shared" si="17"/>
        <v>0</v>
      </c>
      <c r="AJ66" s="534">
        <f t="shared" si="17"/>
        <v>0</v>
      </c>
      <c r="AK66" s="371">
        <f>SUM(S66:AJ66)</f>
        <v>0</v>
      </c>
      <c r="AL66" s="533">
        <f>AL56+AL61</f>
        <v>0</v>
      </c>
      <c r="AM66" s="379">
        <f t="shared" ref="AM66:AS66" si="18">AM56+AM61</f>
        <v>0</v>
      </c>
      <c r="AN66" s="379">
        <f t="shared" si="18"/>
        <v>0</v>
      </c>
      <c r="AO66" s="379">
        <f t="shared" si="18"/>
        <v>0</v>
      </c>
      <c r="AP66" s="379">
        <f t="shared" si="18"/>
        <v>0</v>
      </c>
      <c r="AQ66" s="379">
        <f t="shared" si="18"/>
        <v>0</v>
      </c>
      <c r="AR66" s="379">
        <f>AR56+AR61</f>
        <v>0</v>
      </c>
      <c r="AS66" s="534">
        <f t="shared" si="18"/>
        <v>0</v>
      </c>
      <c r="AT66" s="371">
        <f>SUM(AL66:AS66)</f>
        <v>0</v>
      </c>
      <c r="AU66" s="533">
        <f>AU56+AU61</f>
        <v>0</v>
      </c>
      <c r="AV66" s="379">
        <f t="shared" ref="AV66:BG66" si="19">AV56+AV61</f>
        <v>0</v>
      </c>
      <c r="AW66" s="379">
        <f t="shared" si="19"/>
        <v>0</v>
      </c>
      <c r="AX66" s="379">
        <f t="shared" si="19"/>
        <v>0</v>
      </c>
      <c r="AY66" s="379">
        <f t="shared" si="19"/>
        <v>0</v>
      </c>
      <c r="AZ66" s="379">
        <f t="shared" si="19"/>
        <v>0</v>
      </c>
      <c r="BA66" s="379">
        <f t="shared" si="19"/>
        <v>0</v>
      </c>
      <c r="BB66" s="379">
        <f t="shared" si="19"/>
        <v>0</v>
      </c>
      <c r="BC66" s="379">
        <f t="shared" si="19"/>
        <v>0</v>
      </c>
      <c r="BD66" s="379">
        <f t="shared" si="19"/>
        <v>0</v>
      </c>
      <c r="BE66" s="379">
        <f t="shared" si="19"/>
        <v>0</v>
      </c>
      <c r="BF66" s="379">
        <f t="shared" si="19"/>
        <v>0</v>
      </c>
      <c r="BG66" s="534">
        <f t="shared" si="19"/>
        <v>0</v>
      </c>
      <c r="BH66" s="537">
        <f t="shared" ref="BH66" si="20">BH51*(BH56+BH61)</f>
        <v>0</v>
      </c>
      <c r="BI66" s="533">
        <f>BI56+BI61</f>
        <v>0</v>
      </c>
      <c r="BJ66" s="310">
        <f t="shared" ref="BJ66:BX66" si="21">BJ56+BJ61</f>
        <v>0</v>
      </c>
      <c r="BK66" s="310">
        <f t="shared" si="21"/>
        <v>0</v>
      </c>
      <c r="BL66" s="310">
        <f t="shared" si="21"/>
        <v>0</v>
      </c>
      <c r="BM66" s="310">
        <f t="shared" si="21"/>
        <v>0</v>
      </c>
      <c r="BN66" s="310">
        <f t="shared" si="21"/>
        <v>0</v>
      </c>
      <c r="BO66" s="310">
        <f t="shared" si="21"/>
        <v>0</v>
      </c>
      <c r="BP66" s="310">
        <f t="shared" si="21"/>
        <v>0</v>
      </c>
      <c r="BQ66" s="310">
        <f t="shared" si="21"/>
        <v>0</v>
      </c>
      <c r="BR66" s="310">
        <f t="shared" si="21"/>
        <v>0</v>
      </c>
      <c r="BS66" s="310">
        <f t="shared" si="21"/>
        <v>0</v>
      </c>
      <c r="BT66" s="310">
        <f t="shared" si="21"/>
        <v>0</v>
      </c>
      <c r="BU66" s="310">
        <f t="shared" si="21"/>
        <v>0</v>
      </c>
      <c r="BV66" s="310">
        <f t="shared" si="21"/>
        <v>0</v>
      </c>
      <c r="BW66" s="310">
        <f t="shared" si="21"/>
        <v>0</v>
      </c>
      <c r="BX66" s="150">
        <f t="shared" si="21"/>
        <v>0</v>
      </c>
      <c r="BY66" s="540">
        <f>SUM(AU66:BX66)</f>
        <v>0</v>
      </c>
    </row>
    <row r="67" spans="2:77" s="163" customFormat="1" ht="24" customHeight="1" thickBot="1" x14ac:dyDescent="0.3">
      <c r="B67" s="46"/>
    </row>
    <row r="68" spans="2:77" s="163" customFormat="1" ht="36" customHeight="1" thickBot="1" x14ac:dyDescent="0.3">
      <c r="B68" s="47" t="s">
        <v>100</v>
      </c>
      <c r="C68" s="48" t="s">
        <v>153</v>
      </c>
      <c r="D68" s="49" t="s">
        <v>65</v>
      </c>
      <c r="F68" s="300"/>
      <c r="G68" s="98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145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301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</row>
    <row r="69" spans="2:77" ht="49.5" x14ac:dyDescent="0.25">
      <c r="B69" s="821">
        <v>2112</v>
      </c>
      <c r="C69" s="302" t="s">
        <v>154</v>
      </c>
      <c r="D69" s="303">
        <f>SUM(D70:D73)</f>
        <v>0</v>
      </c>
      <c r="E69" s="57"/>
      <c r="F69" s="57"/>
      <c r="G69" s="57"/>
    </row>
    <row r="70" spans="2:77" s="294" customFormat="1" ht="24" customHeight="1" x14ac:dyDescent="0.25">
      <c r="B70" s="822"/>
      <c r="C70" s="147" t="s">
        <v>136</v>
      </c>
      <c r="D70" s="148">
        <f>'2_Видатки (базові)'!D70</f>
        <v>0</v>
      </c>
      <c r="E70" s="57"/>
      <c r="F70" s="57"/>
      <c r="G70" s="57"/>
    </row>
    <row r="71" spans="2:77" s="294" customFormat="1" ht="24" customHeight="1" x14ac:dyDescent="0.25">
      <c r="B71" s="822"/>
      <c r="C71" s="147" t="s">
        <v>137</v>
      </c>
      <c r="D71" s="148">
        <f>'2_Видатки (базові)'!D71</f>
        <v>0</v>
      </c>
      <c r="E71" s="57"/>
      <c r="F71" s="57"/>
      <c r="G71" s="57"/>
    </row>
    <row r="72" spans="2:77" s="294" customFormat="1" ht="24" customHeight="1" x14ac:dyDescent="0.25">
      <c r="B72" s="822"/>
      <c r="C72" s="147" t="s">
        <v>140</v>
      </c>
      <c r="D72" s="102">
        <f>'2_Видатки (базові)'!D72</f>
        <v>0</v>
      </c>
      <c r="E72" s="57"/>
      <c r="F72" s="57"/>
      <c r="G72" s="57"/>
    </row>
    <row r="73" spans="2:77" s="294" customFormat="1" ht="24" customHeight="1" thickBot="1" x14ac:dyDescent="0.3">
      <c r="B73" s="825"/>
      <c r="C73" s="149" t="s">
        <v>148</v>
      </c>
      <c r="D73" s="102">
        <f>'2_Видатки (базові)'!D73</f>
        <v>0</v>
      </c>
      <c r="E73" s="57"/>
      <c r="F73" s="57"/>
      <c r="G73" s="57"/>
    </row>
    <row r="74" spans="2:77" s="294" customFormat="1" ht="17.25" thickBot="1" x14ac:dyDescent="0.3">
      <c r="B74" s="62"/>
      <c r="C74" s="159"/>
      <c r="D74" s="160"/>
      <c r="E74" s="57"/>
      <c r="F74" s="57"/>
      <c r="G74" s="57"/>
    </row>
    <row r="75" spans="2:77" s="294" customFormat="1" ht="33.75" thickBot="1" x14ac:dyDescent="0.3">
      <c r="B75" s="47" t="s">
        <v>100</v>
      </c>
      <c r="C75" s="48" t="s">
        <v>153</v>
      </c>
      <c r="D75" s="49" t="s">
        <v>65</v>
      </c>
      <c r="E75" s="57"/>
      <c r="F75" s="57"/>
      <c r="G75" s="57"/>
    </row>
    <row r="76" spans="2:77" ht="33.75" thickBot="1" x14ac:dyDescent="0.3">
      <c r="B76" s="821">
        <v>2120</v>
      </c>
      <c r="C76" s="304" t="s">
        <v>155</v>
      </c>
      <c r="D76" s="303">
        <f>SUM(D77:D80)</f>
        <v>0</v>
      </c>
      <c r="E76" s="57"/>
      <c r="F76" s="779" t="s">
        <v>168</v>
      </c>
      <c r="G76" s="780"/>
      <c r="H76" s="784"/>
      <c r="I76" s="784"/>
      <c r="J76" s="784"/>
      <c r="K76" s="785"/>
    </row>
    <row r="77" spans="2:77" ht="59.25" customHeight="1" x14ac:dyDescent="0.25">
      <c r="B77" s="822"/>
      <c r="C77" s="147" t="s">
        <v>136</v>
      </c>
      <c r="D77" s="148">
        <f>'2_Видатки (базові)'!D77</f>
        <v>0</v>
      </c>
      <c r="E77" s="67"/>
      <c r="F77" s="334" t="s">
        <v>41</v>
      </c>
      <c r="G77" s="305">
        <v>22</v>
      </c>
    </row>
    <row r="78" spans="2:77" ht="24.75" customHeight="1" thickBot="1" x14ac:dyDescent="0.3">
      <c r="B78" s="822"/>
      <c r="C78" s="147" t="s">
        <v>137</v>
      </c>
      <c r="D78" s="148">
        <f>'2_Видатки (базові)'!D78</f>
        <v>0</v>
      </c>
      <c r="E78" s="67"/>
      <c r="F78" s="335" t="s">
        <v>101</v>
      </c>
      <c r="G78" s="306">
        <v>1.5</v>
      </c>
    </row>
    <row r="79" spans="2:77" ht="24.75" customHeight="1" x14ac:dyDescent="0.25">
      <c r="B79" s="822"/>
      <c r="C79" s="147" t="s">
        <v>140</v>
      </c>
      <c r="D79" s="148">
        <f>(D47+D72)*($G$77+$G$78)/100</f>
        <v>0</v>
      </c>
      <c r="E79" s="67"/>
      <c r="F79" s="70"/>
      <c r="G79" s="67"/>
    </row>
    <row r="80" spans="2:77" ht="24.75" customHeight="1" thickBot="1" x14ac:dyDescent="0.3">
      <c r="B80" s="825"/>
      <c r="C80" s="149" t="s">
        <v>148</v>
      </c>
      <c r="D80" s="150">
        <f>(D48+D73)*($G$77+$G$78)/100</f>
        <v>0</v>
      </c>
      <c r="E80" s="67"/>
      <c r="F80" s="70"/>
      <c r="G80" s="67"/>
    </row>
    <row r="81" spans="2:7" ht="24.75" customHeight="1" x14ac:dyDescent="0.25">
      <c r="B81" s="71"/>
      <c r="C81" s="70"/>
      <c r="D81" s="67"/>
      <c r="E81" s="67"/>
      <c r="F81" s="70"/>
      <c r="G81" s="67"/>
    </row>
    <row r="82" spans="2:7" ht="24.75" customHeight="1" thickBot="1" x14ac:dyDescent="0.3">
      <c r="B82" s="71"/>
      <c r="C82" s="70"/>
      <c r="D82" s="67"/>
      <c r="E82" s="67"/>
      <c r="F82" s="70"/>
      <c r="G82" s="67"/>
    </row>
    <row r="83" spans="2:7" ht="33.75" thickBot="1" x14ac:dyDescent="0.3">
      <c r="B83" s="20" t="s">
        <v>100</v>
      </c>
      <c r="C83" s="21" t="s">
        <v>153</v>
      </c>
      <c r="D83" s="22" t="s">
        <v>65</v>
      </c>
      <c r="E83" s="67"/>
      <c r="F83" s="70"/>
      <c r="G83" s="67"/>
    </row>
    <row r="84" spans="2:7" ht="33" x14ac:dyDescent="0.25">
      <c r="B84" s="818">
        <v>2200</v>
      </c>
      <c r="C84" s="143" t="s">
        <v>156</v>
      </c>
      <c r="D84" s="144">
        <f>D89+D94+D99+D104+D109+D114+D121+D180</f>
        <v>0</v>
      </c>
      <c r="E84" s="57"/>
      <c r="F84" s="146"/>
      <c r="G84" s="146"/>
    </row>
    <row r="85" spans="2:7" x14ac:dyDescent="0.25">
      <c r="B85" s="819"/>
      <c r="C85" s="147" t="s">
        <v>136</v>
      </c>
      <c r="D85" s="148">
        <f>'2_Видатки (базові)'!D85</f>
        <v>0</v>
      </c>
      <c r="E85" s="57"/>
      <c r="F85" s="146"/>
      <c r="G85" s="146"/>
    </row>
    <row r="86" spans="2:7" x14ac:dyDescent="0.25">
      <c r="B86" s="819"/>
      <c r="C86" s="147" t="s">
        <v>137</v>
      </c>
      <c r="D86" s="148">
        <f>'2_Видатки (базові)'!D86</f>
        <v>0</v>
      </c>
      <c r="E86" s="57"/>
      <c r="F86" s="146"/>
      <c r="G86" s="146"/>
    </row>
    <row r="87" spans="2:7" x14ac:dyDescent="0.25">
      <c r="B87" s="819"/>
      <c r="C87" s="147" t="s">
        <v>140</v>
      </c>
      <c r="D87" s="148">
        <f>D92+D97+D102+D107+D112+D117+D124+D183</f>
        <v>0</v>
      </c>
      <c r="E87" s="57"/>
      <c r="F87" s="146"/>
      <c r="G87" s="146"/>
    </row>
    <row r="88" spans="2:7" ht="17.25" thickBot="1" x14ac:dyDescent="0.3">
      <c r="B88" s="820"/>
      <c r="C88" s="149" t="s">
        <v>148</v>
      </c>
      <c r="D88" s="150">
        <f t="shared" ref="D88" si="22">D93+D98+D103+D108+D113+D118+D125+D184</f>
        <v>0</v>
      </c>
      <c r="E88" s="57"/>
      <c r="F88" s="146"/>
      <c r="G88" s="146"/>
    </row>
    <row r="89" spans="2:7" ht="52.5" customHeight="1" x14ac:dyDescent="0.25">
      <c r="B89" s="821">
        <v>2210</v>
      </c>
      <c r="C89" s="302" t="s">
        <v>157</v>
      </c>
      <c r="D89" s="303">
        <f>SUM(D90:D93)</f>
        <v>0</v>
      </c>
      <c r="F89" s="78"/>
      <c r="G89" s="77"/>
    </row>
    <row r="90" spans="2:7" x14ac:dyDescent="0.25">
      <c r="B90" s="822"/>
      <c r="C90" s="147" t="s">
        <v>136</v>
      </c>
      <c r="D90" s="148">
        <f>'2_Видатки (базові)'!D90</f>
        <v>0</v>
      </c>
      <c r="F90" s="78"/>
      <c r="G90" s="77"/>
    </row>
    <row r="91" spans="2:7" x14ac:dyDescent="0.25">
      <c r="B91" s="822"/>
      <c r="C91" s="147" t="s">
        <v>137</v>
      </c>
      <c r="D91" s="148">
        <f>'2_Видатки (базові)'!D91</f>
        <v>0</v>
      </c>
      <c r="F91" s="78"/>
      <c r="G91" s="77"/>
    </row>
    <row r="92" spans="2:7" x14ac:dyDescent="0.25">
      <c r="B92" s="822"/>
      <c r="C92" s="147" t="s">
        <v>140</v>
      </c>
      <c r="D92" s="102">
        <f>'2_Видатки (базові)'!D92</f>
        <v>0</v>
      </c>
      <c r="F92" s="78"/>
      <c r="G92" s="77"/>
    </row>
    <row r="93" spans="2:7" ht="17.25" thickBot="1" x14ac:dyDescent="0.3">
      <c r="B93" s="823"/>
      <c r="C93" s="307" t="s">
        <v>148</v>
      </c>
      <c r="D93" s="117">
        <f>'2_Видатки (базові)'!D93</f>
        <v>0</v>
      </c>
      <c r="F93" s="78"/>
      <c r="G93" s="77"/>
    </row>
    <row r="94" spans="2:7" ht="42" customHeight="1" x14ac:dyDescent="0.25">
      <c r="B94" s="824">
        <v>2220</v>
      </c>
      <c r="C94" s="143" t="s">
        <v>158</v>
      </c>
      <c r="D94" s="144">
        <f>SUM(D95:D98)</f>
        <v>0</v>
      </c>
      <c r="F94" s="78"/>
      <c r="G94" s="77"/>
    </row>
    <row r="95" spans="2:7" x14ac:dyDescent="0.25">
      <c r="B95" s="822"/>
      <c r="C95" s="147" t="s">
        <v>136</v>
      </c>
      <c r="D95" s="148">
        <f>'2_Видатки (базові)'!D95</f>
        <v>0</v>
      </c>
      <c r="F95" s="78"/>
      <c r="G95" s="77"/>
    </row>
    <row r="96" spans="2:7" x14ac:dyDescent="0.25">
      <c r="B96" s="822"/>
      <c r="C96" s="147" t="s">
        <v>137</v>
      </c>
      <c r="D96" s="148">
        <f>'2_Видатки (базові)'!D96</f>
        <v>0</v>
      </c>
      <c r="F96" s="78"/>
      <c r="G96" s="77"/>
    </row>
    <row r="97" spans="2:7" x14ac:dyDescent="0.25">
      <c r="B97" s="822"/>
      <c r="C97" s="147" t="s">
        <v>140</v>
      </c>
      <c r="D97" s="102">
        <f>'2_Видатки (базові)'!D97</f>
        <v>0</v>
      </c>
      <c r="F97" s="78"/>
      <c r="G97" s="77"/>
    </row>
    <row r="98" spans="2:7" ht="17.25" thickBot="1" x14ac:dyDescent="0.3">
      <c r="B98" s="825"/>
      <c r="C98" s="149" t="s">
        <v>148</v>
      </c>
      <c r="D98" s="118">
        <f>'2_Видатки (базові)'!D98</f>
        <v>0</v>
      </c>
      <c r="F98" s="78"/>
      <c r="G98" s="77"/>
    </row>
    <row r="99" spans="2:7" ht="33" x14ac:dyDescent="0.25">
      <c r="B99" s="824">
        <v>2230</v>
      </c>
      <c r="C99" s="143" t="s">
        <v>159</v>
      </c>
      <c r="D99" s="144">
        <f>SUM(D100:D103)</f>
        <v>0</v>
      </c>
      <c r="F99" s="77"/>
      <c r="G99" s="77"/>
    </row>
    <row r="100" spans="2:7" x14ac:dyDescent="0.25">
      <c r="B100" s="822"/>
      <c r="C100" s="147" t="s">
        <v>136</v>
      </c>
      <c r="D100" s="148">
        <f>'2_Видатки (базові)'!D100</f>
        <v>0</v>
      </c>
      <c r="F100" s="77"/>
      <c r="G100" s="77"/>
    </row>
    <row r="101" spans="2:7" x14ac:dyDescent="0.25">
      <c r="B101" s="822"/>
      <c r="C101" s="147" t="s">
        <v>137</v>
      </c>
      <c r="D101" s="148">
        <f>'2_Видатки (базові)'!D101</f>
        <v>0</v>
      </c>
      <c r="F101" s="77"/>
      <c r="G101" s="77"/>
    </row>
    <row r="102" spans="2:7" x14ac:dyDescent="0.25">
      <c r="B102" s="822"/>
      <c r="C102" s="147" t="s">
        <v>140</v>
      </c>
      <c r="D102" s="102">
        <f>'2_Видатки (базові)'!D102</f>
        <v>0</v>
      </c>
      <c r="F102" s="77"/>
      <c r="G102" s="77"/>
    </row>
    <row r="103" spans="2:7" ht="17.25" thickBot="1" x14ac:dyDescent="0.3">
      <c r="B103" s="825"/>
      <c r="C103" s="149" t="s">
        <v>148</v>
      </c>
      <c r="D103" s="118">
        <f>'2_Видатки (базові)'!D103</f>
        <v>0</v>
      </c>
      <c r="F103" s="77"/>
      <c r="G103" s="77"/>
    </row>
    <row r="104" spans="2:7" ht="33" x14ac:dyDescent="0.25">
      <c r="B104" s="821">
        <v>2240</v>
      </c>
      <c r="C104" s="302" t="s">
        <v>160</v>
      </c>
      <c r="D104" s="303">
        <f>SUM(D105:D108)</f>
        <v>0</v>
      </c>
      <c r="F104" s="77"/>
      <c r="G104" s="77"/>
    </row>
    <row r="105" spans="2:7" x14ac:dyDescent="0.25">
      <c r="B105" s="822"/>
      <c r="C105" s="147" t="s">
        <v>136</v>
      </c>
      <c r="D105" s="148">
        <f>'2_Видатки (базові)'!D105</f>
        <v>0</v>
      </c>
      <c r="F105" s="77"/>
      <c r="G105" s="77"/>
    </row>
    <row r="106" spans="2:7" x14ac:dyDescent="0.25">
      <c r="B106" s="822"/>
      <c r="C106" s="147" t="s">
        <v>137</v>
      </c>
      <c r="D106" s="148">
        <f>'2_Видатки (базові)'!D106</f>
        <v>0</v>
      </c>
      <c r="F106" s="77"/>
      <c r="G106" s="77"/>
    </row>
    <row r="107" spans="2:7" x14ac:dyDescent="0.25">
      <c r="B107" s="822"/>
      <c r="C107" s="147" t="s">
        <v>140</v>
      </c>
      <c r="D107" s="102">
        <f>'2_Видатки (базові)'!D107</f>
        <v>0</v>
      </c>
      <c r="F107" s="77"/>
      <c r="G107" s="77"/>
    </row>
    <row r="108" spans="2:7" ht="17.25" thickBot="1" x14ac:dyDescent="0.3">
      <c r="B108" s="823"/>
      <c r="C108" s="307" t="s">
        <v>148</v>
      </c>
      <c r="D108" s="117">
        <f>'2_Видатки (базові)'!D108</f>
        <v>0</v>
      </c>
      <c r="F108" s="77"/>
      <c r="G108" s="77"/>
    </row>
    <row r="109" spans="2:7" ht="33" x14ac:dyDescent="0.25">
      <c r="B109" s="824">
        <v>2250</v>
      </c>
      <c r="C109" s="143" t="s">
        <v>161</v>
      </c>
      <c r="D109" s="144">
        <f>SUM(D110:D113)</f>
        <v>0</v>
      </c>
      <c r="F109" s="77"/>
      <c r="G109" s="77"/>
    </row>
    <row r="110" spans="2:7" x14ac:dyDescent="0.25">
      <c r="B110" s="822"/>
      <c r="C110" s="147" t="s">
        <v>136</v>
      </c>
      <c r="D110" s="148">
        <f>'2_Видатки (базові)'!D110</f>
        <v>0</v>
      </c>
      <c r="F110" s="77"/>
      <c r="G110" s="77"/>
    </row>
    <row r="111" spans="2:7" x14ac:dyDescent="0.25">
      <c r="B111" s="822"/>
      <c r="C111" s="147" t="s">
        <v>137</v>
      </c>
      <c r="D111" s="148">
        <f>'2_Видатки (базові)'!D111</f>
        <v>0</v>
      </c>
      <c r="F111" s="77"/>
      <c r="G111" s="77"/>
    </row>
    <row r="112" spans="2:7" x14ac:dyDescent="0.25">
      <c r="B112" s="822"/>
      <c r="C112" s="147" t="s">
        <v>140</v>
      </c>
      <c r="D112" s="102">
        <f>'2_Видатки (базові)'!D112</f>
        <v>0</v>
      </c>
      <c r="F112" s="77"/>
      <c r="G112" s="77"/>
    </row>
    <row r="113" spans="2:11" ht="17.25" thickBot="1" x14ac:dyDescent="0.3">
      <c r="B113" s="825"/>
      <c r="C113" s="149" t="s">
        <v>148</v>
      </c>
      <c r="D113" s="118">
        <f>'2_Видатки (базові)'!D113</f>
        <v>0</v>
      </c>
      <c r="F113" s="77"/>
      <c r="G113" s="77"/>
    </row>
    <row r="114" spans="2:11" ht="33" x14ac:dyDescent="0.25">
      <c r="B114" s="824">
        <v>2260</v>
      </c>
      <c r="C114" s="143" t="s">
        <v>162</v>
      </c>
      <c r="D114" s="144">
        <f>SUM(D115:D118)</f>
        <v>0</v>
      </c>
      <c r="F114" s="77"/>
      <c r="G114" s="77"/>
      <c r="H114" s="77"/>
    </row>
    <row r="115" spans="2:11" s="77" customFormat="1" x14ac:dyDescent="0.25">
      <c r="B115" s="822"/>
      <c r="C115" s="147" t="s">
        <v>136</v>
      </c>
      <c r="D115" s="148">
        <f>'2_Видатки (базові)'!D115</f>
        <v>0</v>
      </c>
    </row>
    <row r="116" spans="2:11" s="77" customFormat="1" x14ac:dyDescent="0.25">
      <c r="B116" s="822"/>
      <c r="C116" s="147" t="s">
        <v>137</v>
      </c>
      <c r="D116" s="148">
        <f>'2_Видатки (базові)'!D116</f>
        <v>0</v>
      </c>
    </row>
    <row r="117" spans="2:11" s="77" customFormat="1" x14ac:dyDescent="0.25">
      <c r="B117" s="822"/>
      <c r="C117" s="147" t="s">
        <v>140</v>
      </c>
      <c r="D117" s="102">
        <f>'2_Видатки (базові)'!D117</f>
        <v>0</v>
      </c>
    </row>
    <row r="118" spans="2:11" s="77" customFormat="1" ht="17.25" thickBot="1" x14ac:dyDescent="0.3">
      <c r="B118" s="825"/>
      <c r="C118" s="149" t="s">
        <v>148</v>
      </c>
      <c r="D118" s="118">
        <f>'2_Видатки (базові)'!D118</f>
        <v>0</v>
      </c>
    </row>
    <row r="119" spans="2:11" s="77" customFormat="1" ht="17.25" thickBot="1" x14ac:dyDescent="0.3">
      <c r="B119" s="82"/>
      <c r="C119" s="83"/>
    </row>
    <row r="120" spans="2:11" s="77" customFormat="1" ht="33.75" thickBot="1" x14ac:dyDescent="0.3">
      <c r="B120" s="20" t="s">
        <v>100</v>
      </c>
      <c r="C120" s="21" t="s">
        <v>153</v>
      </c>
      <c r="D120" s="22" t="s">
        <v>65</v>
      </c>
    </row>
    <row r="121" spans="2:11" ht="33" x14ac:dyDescent="0.25">
      <c r="B121" s="824">
        <v>2270</v>
      </c>
      <c r="C121" s="143" t="s">
        <v>163</v>
      </c>
      <c r="D121" s="144">
        <f>D126+D133+D146+D161+D168+D173</f>
        <v>0</v>
      </c>
      <c r="E121" s="57"/>
      <c r="F121" s="57"/>
      <c r="G121" s="57"/>
      <c r="H121" s="77"/>
    </row>
    <row r="122" spans="2:11" x14ac:dyDescent="0.25">
      <c r="B122" s="822"/>
      <c r="C122" s="147" t="s">
        <v>136</v>
      </c>
      <c r="D122" s="148">
        <f>'2_Видатки (базові)'!D122</f>
        <v>0</v>
      </c>
      <c r="E122" s="57"/>
      <c r="F122" s="57"/>
      <c r="G122" s="57"/>
      <c r="H122" s="77"/>
    </row>
    <row r="123" spans="2:11" x14ac:dyDescent="0.25">
      <c r="B123" s="822"/>
      <c r="C123" s="147" t="s">
        <v>137</v>
      </c>
      <c r="D123" s="148">
        <f>'2_Видатки (базові)'!D123</f>
        <v>0</v>
      </c>
      <c r="E123" s="57"/>
      <c r="F123" s="57"/>
      <c r="G123" s="57"/>
      <c r="H123" s="77"/>
    </row>
    <row r="124" spans="2:11" x14ac:dyDescent="0.25">
      <c r="B124" s="822"/>
      <c r="C124" s="147" t="s">
        <v>140</v>
      </c>
      <c r="D124" s="148">
        <f>D129+D136+D149+D164+D171+D176</f>
        <v>0</v>
      </c>
      <c r="E124" s="57"/>
      <c r="F124" s="57"/>
      <c r="G124" s="57"/>
      <c r="H124" s="77"/>
    </row>
    <row r="125" spans="2:11" ht="17.25" thickBot="1" x14ac:dyDescent="0.3">
      <c r="B125" s="823"/>
      <c r="C125" s="307" t="s">
        <v>148</v>
      </c>
      <c r="D125" s="319">
        <f>D130+D137+D150+D165+D172+D177</f>
        <v>0</v>
      </c>
      <c r="E125" s="57"/>
      <c r="F125" s="57"/>
      <c r="G125" s="57"/>
      <c r="H125" s="77"/>
    </row>
    <row r="126" spans="2:11" ht="33.75" thickBot="1" x14ac:dyDescent="0.3">
      <c r="B126" s="849">
        <v>2271</v>
      </c>
      <c r="C126" s="143" t="s">
        <v>164</v>
      </c>
      <c r="D126" s="144">
        <f>SUM(D127:D130)</f>
        <v>0</v>
      </c>
      <c r="E126" s="57"/>
      <c r="F126" s="779" t="s">
        <v>169</v>
      </c>
      <c r="G126" s="780"/>
      <c r="H126" s="780"/>
      <c r="I126" s="780"/>
      <c r="J126" s="780"/>
      <c r="K126" s="781"/>
    </row>
    <row r="127" spans="2:11" s="77" customFormat="1" ht="27.75" customHeight="1" thickBot="1" x14ac:dyDescent="0.3">
      <c r="B127" s="850"/>
      <c r="C127" s="147" t="s">
        <v>136</v>
      </c>
      <c r="D127" s="148">
        <f>'2_Видатки (базові)'!D127</f>
        <v>0</v>
      </c>
      <c r="E127" s="57"/>
      <c r="F127" s="104" t="s">
        <v>171</v>
      </c>
      <c r="G127" s="105" t="s">
        <v>113</v>
      </c>
      <c r="H127" s="105" t="s">
        <v>136</v>
      </c>
      <c r="I127" s="105" t="s">
        <v>137</v>
      </c>
      <c r="J127" s="105" t="s">
        <v>140</v>
      </c>
      <c r="K127" s="106" t="s">
        <v>133</v>
      </c>
    </row>
    <row r="128" spans="2:11" ht="33" x14ac:dyDescent="0.25">
      <c r="B128" s="850"/>
      <c r="C128" s="147" t="s">
        <v>137</v>
      </c>
      <c r="D128" s="148">
        <f>'2_Видатки (базові)'!D128</f>
        <v>0</v>
      </c>
      <c r="E128" s="98"/>
      <c r="F128" s="250" t="s">
        <v>115</v>
      </c>
      <c r="G128" s="308" t="s">
        <v>53</v>
      </c>
      <c r="H128" s="309">
        <f>'2_Видатки (базові)'!H128</f>
        <v>0</v>
      </c>
      <c r="I128" s="309">
        <f>'2_Видатки (базові)'!I128</f>
        <v>0</v>
      </c>
      <c r="J128" s="99">
        <f>'2_Видатки (базові)'!J128</f>
        <v>0</v>
      </c>
      <c r="K128" s="100">
        <f>'2_Видатки (базові)'!K128</f>
        <v>0</v>
      </c>
    </row>
    <row r="129" spans="2:39" ht="49.5" x14ac:dyDescent="0.25">
      <c r="B129" s="850"/>
      <c r="C129" s="147" t="s">
        <v>140</v>
      </c>
      <c r="D129" s="148">
        <f>J130</f>
        <v>0</v>
      </c>
      <c r="E129" s="98"/>
      <c r="F129" s="140" t="s">
        <v>114</v>
      </c>
      <c r="G129" s="155">
        <f>SUM(H129:K129)</f>
        <v>0</v>
      </c>
      <c r="H129" s="155">
        <f>'2_Видатки (базові)'!H129</f>
        <v>0</v>
      </c>
      <c r="I129" s="155">
        <f>'2_Видатки (базові)'!I129</f>
        <v>0</v>
      </c>
      <c r="J129" s="101">
        <f>'2_Видатки (базові)'!J129</f>
        <v>0</v>
      </c>
      <c r="K129" s="102">
        <f>'2_Видатки (базові)'!K129</f>
        <v>0</v>
      </c>
    </row>
    <row r="130" spans="2:39" ht="33.75" thickBot="1" x14ac:dyDescent="0.3">
      <c r="B130" s="879"/>
      <c r="C130" s="149" t="s">
        <v>148</v>
      </c>
      <c r="D130" s="150">
        <f>K130</f>
        <v>0</v>
      </c>
      <c r="E130" s="98"/>
      <c r="F130" s="335" t="s">
        <v>165</v>
      </c>
      <c r="G130" s="310">
        <f>SUM(H130:K130)</f>
        <v>0</v>
      </c>
      <c r="H130" s="310">
        <f>H128*H129</f>
        <v>0</v>
      </c>
      <c r="I130" s="310">
        <f t="shared" ref="I130" si="23">I128*I129</f>
        <v>0</v>
      </c>
      <c r="J130" s="310">
        <f>J128*J129</f>
        <v>0</v>
      </c>
      <c r="K130" s="150">
        <f>K128*K129</f>
        <v>0</v>
      </c>
    </row>
    <row r="131" spans="2:39" s="312" customFormat="1" ht="17.25" thickBot="1" x14ac:dyDescent="0.3">
      <c r="B131" s="161"/>
      <c r="C131" s="159"/>
      <c r="D131" s="57"/>
      <c r="E131" s="57"/>
      <c r="F131" s="311"/>
      <c r="G131" s="57"/>
      <c r="H131" s="57"/>
      <c r="I131" s="57"/>
      <c r="J131" s="57"/>
      <c r="K131" s="57"/>
      <c r="L131" s="294"/>
      <c r="M131" s="294"/>
      <c r="N131" s="294"/>
      <c r="O131" s="294"/>
      <c r="P131" s="294"/>
      <c r="Q131" s="294"/>
      <c r="R131" s="294"/>
      <c r="AL131" s="294"/>
      <c r="AM131" s="294"/>
    </row>
    <row r="132" spans="2:39" ht="33.75" thickBot="1" x14ac:dyDescent="0.3">
      <c r="B132" s="20" t="s">
        <v>100</v>
      </c>
      <c r="C132" s="21" t="str">
        <f>C120</f>
        <v>Назва видатків</v>
      </c>
      <c r="D132" s="22" t="s">
        <v>65</v>
      </c>
      <c r="E132" s="98"/>
      <c r="F132" s="70"/>
      <c r="G132" s="98"/>
      <c r="H132" s="98"/>
      <c r="I132" s="98"/>
      <c r="J132" s="98"/>
      <c r="K132" s="98"/>
    </row>
    <row r="133" spans="2:39" ht="50.25" thickBot="1" x14ac:dyDescent="0.3">
      <c r="B133" s="849">
        <v>2272</v>
      </c>
      <c r="C133" s="143" t="s">
        <v>167</v>
      </c>
      <c r="D133" s="144">
        <f>SUM(D134:D137)</f>
        <v>0</v>
      </c>
      <c r="E133" s="57"/>
      <c r="F133" s="779" t="s">
        <v>170</v>
      </c>
      <c r="G133" s="780"/>
      <c r="H133" s="780"/>
      <c r="I133" s="780"/>
      <c r="J133" s="780"/>
      <c r="K133" s="781"/>
    </row>
    <row r="134" spans="2:39" s="77" customFormat="1" ht="31.5" customHeight="1" thickBot="1" x14ac:dyDescent="0.3">
      <c r="B134" s="850"/>
      <c r="C134" s="147" t="s">
        <v>136</v>
      </c>
      <c r="D134" s="148">
        <f>'2_Видатки (базові)'!D134</f>
        <v>0</v>
      </c>
      <c r="E134" s="57"/>
      <c r="F134" s="104" t="s">
        <v>171</v>
      </c>
      <c r="G134" s="105" t="str">
        <f>G127</f>
        <v>за рік</v>
      </c>
      <c r="H134" s="105" t="str">
        <f t="shared" ref="H134:K134" si="24">H127</f>
        <v>І квартал 2018</v>
      </c>
      <c r="I134" s="105" t="str">
        <f t="shared" si="24"/>
        <v>ІІ квартал 2018</v>
      </c>
      <c r="J134" s="105" t="str">
        <f t="shared" si="24"/>
        <v>ІІІ квартал 2018</v>
      </c>
      <c r="K134" s="106" t="str">
        <f t="shared" si="24"/>
        <v>IV квартал 2018</v>
      </c>
    </row>
    <row r="135" spans="2:39" ht="36" x14ac:dyDescent="0.25">
      <c r="B135" s="850"/>
      <c r="C135" s="147" t="s">
        <v>137</v>
      </c>
      <c r="D135" s="148">
        <f>'2_Видатки (базові)'!D135</f>
        <v>0</v>
      </c>
      <c r="E135" s="98"/>
      <c r="F135" s="337" t="s">
        <v>307</v>
      </c>
      <c r="G135" s="313" t="s">
        <v>53</v>
      </c>
      <c r="H135" s="314">
        <f>'2_Видатки (базові)'!H135</f>
        <v>0</v>
      </c>
      <c r="I135" s="314">
        <f>'2_Видатки (базові)'!I135</f>
        <v>0</v>
      </c>
      <c r="J135" s="108">
        <f>'2_Видатки (базові)'!J135</f>
        <v>0</v>
      </c>
      <c r="K135" s="109">
        <f>'2_Видатки (базові)'!K135</f>
        <v>0</v>
      </c>
    </row>
    <row r="136" spans="2:39" ht="52.5" x14ac:dyDescent="0.25">
      <c r="B136" s="850"/>
      <c r="C136" s="147" t="s">
        <v>140</v>
      </c>
      <c r="D136" s="148">
        <f>J137+J140+J143</f>
        <v>0</v>
      </c>
      <c r="E136" s="98"/>
      <c r="F136" s="140" t="s">
        <v>388</v>
      </c>
      <c r="G136" s="155">
        <f>SUM(H136:K136)</f>
        <v>0</v>
      </c>
      <c r="H136" s="155">
        <f>'2_Видатки (базові)'!H136</f>
        <v>0</v>
      </c>
      <c r="I136" s="155">
        <f>'2_Видатки (базові)'!I136</f>
        <v>0</v>
      </c>
      <c r="J136" s="101">
        <f>'2_Видатки (базові)'!J136</f>
        <v>0</v>
      </c>
      <c r="K136" s="102">
        <f>'2_Видатки (базові)'!K136</f>
        <v>0</v>
      </c>
    </row>
    <row r="137" spans="2:39" ht="23.25" customHeight="1" thickBot="1" x14ac:dyDescent="0.3">
      <c r="B137" s="879"/>
      <c r="C137" s="149" t="s">
        <v>148</v>
      </c>
      <c r="D137" s="150">
        <f>K137+K140+K143</f>
        <v>0</v>
      </c>
      <c r="E137" s="98"/>
      <c r="F137" s="335" t="s">
        <v>166</v>
      </c>
      <c r="G137" s="310">
        <f>SUM(H137:K137)</f>
        <v>0</v>
      </c>
      <c r="H137" s="310">
        <f>H135*H136</f>
        <v>0</v>
      </c>
      <c r="I137" s="310">
        <f t="shared" ref="I137:K137" si="25">I135*I136</f>
        <v>0</v>
      </c>
      <c r="J137" s="310">
        <f t="shared" si="25"/>
        <v>0</v>
      </c>
      <c r="K137" s="150">
        <f t="shared" si="25"/>
        <v>0</v>
      </c>
    </row>
    <row r="138" spans="2:39" ht="36" x14ac:dyDescent="0.25">
      <c r="B138" s="103"/>
      <c r="C138" s="70"/>
      <c r="D138" s="98"/>
      <c r="E138" s="98"/>
      <c r="F138" s="250" t="s">
        <v>308</v>
      </c>
      <c r="G138" s="308" t="s">
        <v>53</v>
      </c>
      <c r="H138" s="309">
        <f>'2_Видатки (базові)'!H138</f>
        <v>0</v>
      </c>
      <c r="I138" s="309">
        <f>'2_Видатки (базові)'!I138</f>
        <v>0</v>
      </c>
      <c r="J138" s="99">
        <f>'2_Видатки (базові)'!J138</f>
        <v>0</v>
      </c>
      <c r="K138" s="100">
        <f>'2_Видатки (базові)'!K138</f>
        <v>0</v>
      </c>
    </row>
    <row r="139" spans="2:39" ht="52.5" x14ac:dyDescent="0.25">
      <c r="B139" s="103"/>
      <c r="C139" s="70"/>
      <c r="D139" s="98"/>
      <c r="E139" s="98"/>
      <c r="F139" s="140" t="s">
        <v>264</v>
      </c>
      <c r="G139" s="155">
        <f>SUM(H139:K139)</f>
        <v>0</v>
      </c>
      <c r="H139" s="155">
        <f>'2_Видатки (базові)'!H139</f>
        <v>0</v>
      </c>
      <c r="I139" s="155">
        <f>'2_Видатки (базові)'!I139</f>
        <v>0</v>
      </c>
      <c r="J139" s="101">
        <f>'2_Видатки (базові)'!J139</f>
        <v>0</v>
      </c>
      <c r="K139" s="102">
        <f>'2_Видатки (базові)'!K139</f>
        <v>0</v>
      </c>
    </row>
    <row r="140" spans="2:39" ht="33.75" thickBot="1" x14ac:dyDescent="0.3">
      <c r="B140" s="103"/>
      <c r="C140" s="70"/>
      <c r="D140" s="98"/>
      <c r="E140" s="98"/>
      <c r="F140" s="335" t="s">
        <v>172</v>
      </c>
      <c r="G140" s="310">
        <f>SUM(H140:K140)</f>
        <v>0</v>
      </c>
      <c r="H140" s="310">
        <f>H138*H139</f>
        <v>0</v>
      </c>
      <c r="I140" s="310">
        <f t="shared" ref="I140:K140" si="26">I138*I139</f>
        <v>0</v>
      </c>
      <c r="J140" s="310">
        <f t="shared" si="26"/>
        <v>0</v>
      </c>
      <c r="K140" s="150">
        <f t="shared" si="26"/>
        <v>0</v>
      </c>
    </row>
    <row r="141" spans="2:39" ht="36" x14ac:dyDescent="0.25">
      <c r="B141" s="103"/>
      <c r="C141" s="70"/>
      <c r="D141" s="98"/>
      <c r="E141" s="98"/>
      <c r="F141" s="337" t="s">
        <v>309</v>
      </c>
      <c r="G141" s="313" t="s">
        <v>53</v>
      </c>
      <c r="H141" s="314">
        <f>'2_Видатки (базові)'!H141</f>
        <v>0</v>
      </c>
      <c r="I141" s="314">
        <f>'2_Видатки (базові)'!I141</f>
        <v>0</v>
      </c>
      <c r="J141" s="108">
        <f>'2_Видатки (базові)'!J141</f>
        <v>0</v>
      </c>
      <c r="K141" s="109">
        <f>'2_Видатки (базові)'!K141</f>
        <v>0</v>
      </c>
    </row>
    <row r="142" spans="2:39" ht="52.5" x14ac:dyDescent="0.25">
      <c r="B142" s="103"/>
      <c r="C142" s="70"/>
      <c r="D142" s="98"/>
      <c r="E142" s="98"/>
      <c r="F142" s="140" t="s">
        <v>265</v>
      </c>
      <c r="G142" s="155">
        <f>SUM(H142:K142)</f>
        <v>0</v>
      </c>
      <c r="H142" s="155">
        <f>'2_Видатки (базові)'!H142</f>
        <v>0</v>
      </c>
      <c r="I142" s="155">
        <f>'2_Видатки (базові)'!I142</f>
        <v>0</v>
      </c>
      <c r="J142" s="101">
        <f>'2_Видатки (базові)'!J142</f>
        <v>0</v>
      </c>
      <c r="K142" s="102">
        <f>'2_Видатки (базові)'!K142</f>
        <v>0</v>
      </c>
    </row>
    <row r="143" spans="2:39" ht="33.75" thickBot="1" x14ac:dyDescent="0.3">
      <c r="B143" s="103"/>
      <c r="C143" s="70"/>
      <c r="D143" s="98"/>
      <c r="E143" s="98"/>
      <c r="F143" s="335" t="s">
        <v>173</v>
      </c>
      <c r="G143" s="310">
        <f>SUM(H143:K143)</f>
        <v>0</v>
      </c>
      <c r="H143" s="310">
        <f>H141*H142</f>
        <v>0</v>
      </c>
      <c r="I143" s="310">
        <f t="shared" ref="I143:K143" si="27">I141*I142</f>
        <v>0</v>
      </c>
      <c r="J143" s="310">
        <f t="shared" si="27"/>
        <v>0</v>
      </c>
      <c r="K143" s="150">
        <f t="shared" si="27"/>
        <v>0</v>
      </c>
    </row>
    <row r="144" spans="2:39" ht="27.75" customHeight="1" thickBot="1" x14ac:dyDescent="0.3">
      <c r="B144" s="103"/>
      <c r="C144" s="70"/>
      <c r="D144" s="98"/>
      <c r="E144" s="98"/>
      <c r="F144" s="311"/>
      <c r="G144" s="57"/>
      <c r="H144" s="57"/>
      <c r="I144" s="57"/>
      <c r="J144" s="57"/>
      <c r="K144" s="57"/>
    </row>
    <row r="145" spans="2:11" ht="33.75" thickBot="1" x14ac:dyDescent="0.3">
      <c r="B145" s="47" t="s">
        <v>100</v>
      </c>
      <c r="C145" s="48" t="str">
        <f>C132</f>
        <v>Назва видатків</v>
      </c>
      <c r="D145" s="49" t="s">
        <v>65</v>
      </c>
      <c r="E145" s="98"/>
      <c r="F145" s="311"/>
      <c r="G145" s="57"/>
      <c r="H145" s="57"/>
      <c r="I145" s="57"/>
      <c r="J145" s="57"/>
      <c r="K145" s="57"/>
    </row>
    <row r="146" spans="2:11" ht="33.75" thickBot="1" x14ac:dyDescent="0.3">
      <c r="B146" s="849">
        <v>2273</v>
      </c>
      <c r="C146" s="143" t="s">
        <v>174</v>
      </c>
      <c r="D146" s="144">
        <f>SUM(D147:D150)</f>
        <v>0</v>
      </c>
      <c r="E146" s="57"/>
      <c r="F146" s="779" t="s">
        <v>175</v>
      </c>
      <c r="G146" s="780"/>
      <c r="H146" s="780"/>
      <c r="I146" s="780"/>
      <c r="J146" s="780"/>
      <c r="K146" s="781"/>
    </row>
    <row r="147" spans="2:11" s="77" customFormat="1" ht="33" customHeight="1" thickBot="1" x14ac:dyDescent="0.3">
      <c r="B147" s="850"/>
      <c r="C147" s="147" t="s">
        <v>136</v>
      </c>
      <c r="D147" s="148">
        <f>'2_Видатки (базові)'!D147</f>
        <v>0</v>
      </c>
      <c r="E147" s="57"/>
      <c r="F147" s="104" t="s">
        <v>171</v>
      </c>
      <c r="G147" s="105" t="str">
        <f>G134</f>
        <v>за рік</v>
      </c>
      <c r="H147" s="105" t="str">
        <f t="shared" ref="H147:K147" si="28">H134</f>
        <v>І квартал 2018</v>
      </c>
      <c r="I147" s="105" t="str">
        <f t="shared" si="28"/>
        <v>ІІ квартал 2018</v>
      </c>
      <c r="J147" s="105" t="str">
        <f t="shared" si="28"/>
        <v>ІІІ квартал 2018</v>
      </c>
      <c r="K147" s="106" t="str">
        <f t="shared" si="28"/>
        <v>IV квартал 2018</v>
      </c>
    </row>
    <row r="148" spans="2:11" ht="33" x14ac:dyDescent="0.25">
      <c r="B148" s="850"/>
      <c r="C148" s="147" t="s">
        <v>137</v>
      </c>
      <c r="D148" s="148">
        <f>'2_Видатки (базові)'!D148</f>
        <v>0</v>
      </c>
      <c r="F148" s="250" t="s">
        <v>344</v>
      </c>
      <c r="G148" s="308" t="s">
        <v>53</v>
      </c>
      <c r="H148" s="309">
        <f>'2_Видатки (базові)'!H148</f>
        <v>0</v>
      </c>
      <c r="I148" s="309">
        <f>'2_Видатки (базові)'!I148</f>
        <v>0</v>
      </c>
      <c r="J148" s="99">
        <f>'2_Видатки (базові)'!J148</f>
        <v>0</v>
      </c>
      <c r="K148" s="100">
        <f>'2_Видатки (базові)'!K148</f>
        <v>0</v>
      </c>
    </row>
    <row r="149" spans="2:11" ht="49.5" x14ac:dyDescent="0.25">
      <c r="B149" s="850"/>
      <c r="C149" s="147" t="s">
        <v>140</v>
      </c>
      <c r="D149" s="148">
        <f>J154</f>
        <v>0</v>
      </c>
      <c r="F149" s="140" t="s">
        <v>339</v>
      </c>
      <c r="G149" s="156">
        <f>SUM(H149:K149)</f>
        <v>0</v>
      </c>
      <c r="H149" s="155">
        <f>'2_Видатки (базові)'!H149</f>
        <v>0</v>
      </c>
      <c r="I149" s="155">
        <f>'2_Видатки (базові)'!I149</f>
        <v>0</v>
      </c>
      <c r="J149" s="101">
        <f>'2_Видатки (базові)'!J149</f>
        <v>0</v>
      </c>
      <c r="K149" s="102">
        <f>'2_Видатки (базові)'!K149</f>
        <v>0</v>
      </c>
    </row>
    <row r="150" spans="2:11" s="77" customFormat="1" ht="33.75" thickBot="1" x14ac:dyDescent="0.3">
      <c r="B150" s="879"/>
      <c r="C150" s="149" t="s">
        <v>148</v>
      </c>
      <c r="D150" s="150">
        <f>K154</f>
        <v>0</v>
      </c>
      <c r="F150" s="545" t="s">
        <v>340</v>
      </c>
      <c r="G150" s="549">
        <f>SUM(H150:K150)</f>
        <v>0</v>
      </c>
      <c r="H150" s="546">
        <f>'2_Видатки (базові)'!H150</f>
        <v>0</v>
      </c>
      <c r="I150" s="546">
        <f>'2_Видатки (базові)'!I150</f>
        <v>0</v>
      </c>
      <c r="J150" s="546">
        <f>J148*J149</f>
        <v>0</v>
      </c>
      <c r="K150" s="319">
        <f>K148*K149</f>
        <v>0</v>
      </c>
    </row>
    <row r="151" spans="2:11" s="77" customFormat="1" ht="33" x14ac:dyDescent="0.25">
      <c r="B151" s="82"/>
      <c r="C151" s="70"/>
      <c r="D151" s="112"/>
      <c r="E151" s="112"/>
      <c r="F151" s="250" t="s">
        <v>345</v>
      </c>
      <c r="G151" s="547" t="s">
        <v>53</v>
      </c>
      <c r="H151" s="309">
        <f>'2_Видатки (базові)'!H151</f>
        <v>0</v>
      </c>
      <c r="I151" s="309">
        <f>'2_Видатки (базові)'!I151</f>
        <v>0</v>
      </c>
      <c r="J151" s="99">
        <f>'2_Видатки (базові)'!J151</f>
        <v>0</v>
      </c>
      <c r="K151" s="100">
        <f>'2_Видатки (базові)'!K151</f>
        <v>0</v>
      </c>
    </row>
    <row r="152" spans="2:11" s="77" customFormat="1" ht="49.5" x14ac:dyDescent="0.25">
      <c r="B152" s="82"/>
      <c r="C152" s="70"/>
      <c r="D152" s="112"/>
      <c r="E152" s="113"/>
      <c r="F152" s="140" t="s">
        <v>341</v>
      </c>
      <c r="G152" s="156">
        <f>SUM(H152:K152)</f>
        <v>0</v>
      </c>
      <c r="H152" s="155">
        <f>'2_Видатки (базові)'!H152</f>
        <v>0</v>
      </c>
      <c r="I152" s="155">
        <f>'2_Видатки (базові)'!I152</f>
        <v>0</v>
      </c>
      <c r="J152" s="101">
        <f>'2_Видатки (базові)'!J152</f>
        <v>0</v>
      </c>
      <c r="K152" s="102">
        <f>'2_Видатки (базові)'!K152</f>
        <v>0</v>
      </c>
    </row>
    <row r="153" spans="2:11" s="77" customFormat="1" ht="33.75" thickBot="1" x14ac:dyDescent="0.3">
      <c r="B153" s="82"/>
      <c r="C153" s="70"/>
      <c r="D153" s="112"/>
      <c r="E153" s="113"/>
      <c r="F153" s="336" t="s">
        <v>342</v>
      </c>
      <c r="G153" s="315">
        <f>SUM(H153:K153)</f>
        <v>0</v>
      </c>
      <c r="H153" s="310">
        <f>'2_Видатки (базові)'!H153</f>
        <v>0</v>
      </c>
      <c r="I153" s="310">
        <f>'2_Видатки (базові)'!I153</f>
        <v>0</v>
      </c>
      <c r="J153" s="310">
        <f>J151*J152</f>
        <v>0</v>
      </c>
      <c r="K153" s="150">
        <f>K151*K152</f>
        <v>0</v>
      </c>
    </row>
    <row r="154" spans="2:11" s="77" customFormat="1" ht="33.75" thickBot="1" x14ac:dyDescent="0.3">
      <c r="B154" s="82"/>
      <c r="C154" s="70"/>
      <c r="D154" s="112"/>
      <c r="E154" s="113"/>
      <c r="F154" s="548" t="s">
        <v>343</v>
      </c>
      <c r="G154" s="550">
        <f>SUM(H154:K154)</f>
        <v>0</v>
      </c>
      <c r="H154" s="551">
        <f>'2_Видатки (базові)'!H154</f>
        <v>0</v>
      </c>
      <c r="I154" s="551">
        <f>'2_Видатки (базові)'!I154</f>
        <v>0</v>
      </c>
      <c r="J154" s="551">
        <f>J150+J153</f>
        <v>0</v>
      </c>
      <c r="K154" s="552">
        <f>K150+K153</f>
        <v>0</v>
      </c>
    </row>
    <row r="155" spans="2:11" s="77" customFormat="1" x14ac:dyDescent="0.25">
      <c r="B155" s="82"/>
      <c r="C155" s="70"/>
      <c r="D155" s="112"/>
      <c r="E155" s="113"/>
      <c r="F155" s="320"/>
      <c r="G155" s="544"/>
      <c r="H155" s="511"/>
      <c r="I155" s="511"/>
      <c r="J155" s="511"/>
      <c r="K155" s="511"/>
    </row>
    <row r="156" spans="2:11" s="77" customFormat="1" x14ac:dyDescent="0.25">
      <c r="B156" s="82"/>
      <c r="C156" s="70"/>
      <c r="D156" s="112"/>
      <c r="E156" s="113"/>
      <c r="F156" s="320"/>
      <c r="G156" s="544"/>
      <c r="H156" s="511"/>
      <c r="I156" s="511"/>
      <c r="J156" s="511"/>
      <c r="K156" s="511"/>
    </row>
    <row r="157" spans="2:11" s="77" customFormat="1" x14ac:dyDescent="0.25">
      <c r="B157" s="82"/>
      <c r="C157" s="70"/>
      <c r="D157" s="112"/>
      <c r="E157" s="113"/>
      <c r="F157" s="320"/>
      <c r="G157" s="544"/>
      <c r="H157" s="511"/>
      <c r="I157" s="511"/>
      <c r="J157" s="511"/>
      <c r="K157" s="511"/>
    </row>
    <row r="158" spans="2:11" s="77" customFormat="1" x14ac:dyDescent="0.25">
      <c r="B158" s="82"/>
      <c r="C158" s="70"/>
      <c r="D158" s="112"/>
      <c r="E158" s="113"/>
      <c r="F158" s="320"/>
      <c r="G158" s="544"/>
      <c r="H158" s="511"/>
      <c r="I158" s="511"/>
      <c r="J158" s="511"/>
      <c r="K158" s="511"/>
    </row>
    <row r="159" spans="2:11" s="77" customFormat="1" ht="17.25" thickBot="1" x14ac:dyDescent="0.3">
      <c r="B159" s="82"/>
      <c r="C159" s="70"/>
      <c r="D159" s="112"/>
      <c r="E159" s="113"/>
      <c r="F159" s="311"/>
      <c r="G159" s="316"/>
      <c r="H159" s="57"/>
      <c r="I159" s="57"/>
      <c r="J159" s="57"/>
      <c r="K159" s="57"/>
    </row>
    <row r="160" spans="2:11" s="77" customFormat="1" ht="33.75" thickBot="1" x14ac:dyDescent="0.3">
      <c r="B160" s="47" t="s">
        <v>100</v>
      </c>
      <c r="C160" s="48" t="str">
        <f>C145</f>
        <v>Назва видатків</v>
      </c>
      <c r="D160" s="49" t="s">
        <v>65</v>
      </c>
      <c r="E160" s="113"/>
      <c r="F160" s="311"/>
      <c r="G160" s="316"/>
      <c r="H160" s="57"/>
      <c r="I160" s="57"/>
      <c r="J160" s="57"/>
      <c r="K160" s="57"/>
    </row>
    <row r="161" spans="2:11" ht="33.75" thickBot="1" x14ac:dyDescent="0.3">
      <c r="B161" s="849">
        <v>2274</v>
      </c>
      <c r="C161" s="143" t="s">
        <v>176</v>
      </c>
      <c r="D161" s="144">
        <f>SUM(D162:D165)</f>
        <v>0</v>
      </c>
      <c r="E161" s="57"/>
      <c r="F161" s="779" t="s">
        <v>177</v>
      </c>
      <c r="G161" s="780"/>
      <c r="H161" s="780"/>
      <c r="I161" s="780"/>
      <c r="J161" s="780"/>
      <c r="K161" s="781"/>
    </row>
    <row r="162" spans="2:11" s="77" customFormat="1" ht="29.25" customHeight="1" thickBot="1" x14ac:dyDescent="0.3">
      <c r="B162" s="850"/>
      <c r="C162" s="147" t="s">
        <v>136</v>
      </c>
      <c r="D162" s="148">
        <f>'2_Видатки (базові)'!D162</f>
        <v>0</v>
      </c>
      <c r="E162" s="57"/>
      <c r="F162" s="104" t="s">
        <v>171</v>
      </c>
      <c r="G162" s="105" t="str">
        <f>G147</f>
        <v>за рік</v>
      </c>
      <c r="H162" s="105" t="str">
        <f t="shared" ref="H162:K162" si="29">H147</f>
        <v>І квартал 2018</v>
      </c>
      <c r="I162" s="105" t="str">
        <f t="shared" si="29"/>
        <v>ІІ квартал 2018</v>
      </c>
      <c r="J162" s="105" t="str">
        <f t="shared" si="29"/>
        <v>ІІІ квартал 2018</v>
      </c>
      <c r="K162" s="106" t="str">
        <f t="shared" si="29"/>
        <v>IV квартал 2018</v>
      </c>
    </row>
    <row r="163" spans="2:11" ht="41.25" customHeight="1" x14ac:dyDescent="0.25">
      <c r="B163" s="850"/>
      <c r="C163" s="147" t="s">
        <v>137</v>
      </c>
      <c r="D163" s="148">
        <f>'2_Видатки (базові)'!D163</f>
        <v>0</v>
      </c>
      <c r="E163" s="98"/>
      <c r="F163" s="250" t="s">
        <v>305</v>
      </c>
      <c r="G163" s="309" t="s">
        <v>53</v>
      </c>
      <c r="H163" s="309">
        <f>'2_Видатки (базові)'!H163</f>
        <v>0</v>
      </c>
      <c r="I163" s="309">
        <f>'2_Видатки (базові)'!I163</f>
        <v>0</v>
      </c>
      <c r="J163" s="99">
        <f>'2_Видатки (базові)'!J163</f>
        <v>0</v>
      </c>
      <c r="K163" s="100">
        <f>'2_Видатки (базові)'!K163</f>
        <v>0</v>
      </c>
    </row>
    <row r="164" spans="2:11" ht="52.5" x14ac:dyDescent="0.25">
      <c r="B164" s="850"/>
      <c r="C164" s="147" t="s">
        <v>140</v>
      </c>
      <c r="D164" s="148">
        <f>J165</f>
        <v>0</v>
      </c>
      <c r="E164" s="98"/>
      <c r="F164" s="140" t="s">
        <v>306</v>
      </c>
      <c r="G164" s="156">
        <f>SUM(H164:K164)</f>
        <v>0</v>
      </c>
      <c r="H164" s="314">
        <f>'2_Видатки (базові)'!H164</f>
        <v>0</v>
      </c>
      <c r="I164" s="314">
        <f>'2_Видатки (базові)'!I164</f>
        <v>0</v>
      </c>
      <c r="J164" s="108">
        <f>'2_Видатки (базові)'!J164</f>
        <v>0</v>
      </c>
      <c r="K164" s="109">
        <f>'2_Видатки (базові)'!K164</f>
        <v>0</v>
      </c>
    </row>
    <row r="165" spans="2:11" ht="33.75" thickBot="1" x14ac:dyDescent="0.3">
      <c r="B165" s="879"/>
      <c r="C165" s="149" t="s">
        <v>148</v>
      </c>
      <c r="D165" s="150">
        <f>K165</f>
        <v>0</v>
      </c>
      <c r="E165" s="98"/>
      <c r="F165" s="335" t="s">
        <v>178</v>
      </c>
      <c r="G165" s="315">
        <f>SUM(H165:K165)</f>
        <v>0</v>
      </c>
      <c r="H165" s="310">
        <f>H163*H164</f>
        <v>0</v>
      </c>
      <c r="I165" s="310">
        <f t="shared" ref="I165:K165" si="30">I163*I164</f>
        <v>0</v>
      </c>
      <c r="J165" s="310">
        <f>J163*J164</f>
        <v>0</v>
      </c>
      <c r="K165" s="150">
        <f t="shared" si="30"/>
        <v>0</v>
      </c>
    </row>
    <row r="166" spans="2:11" ht="17.25" thickBot="1" x14ac:dyDescent="0.3">
      <c r="B166" s="103"/>
      <c r="C166" s="70"/>
      <c r="D166" s="98"/>
      <c r="E166" s="98"/>
      <c r="F166" s="311"/>
      <c r="G166" s="316"/>
      <c r="H166" s="57"/>
      <c r="I166" s="57"/>
      <c r="J166" s="57"/>
      <c r="K166" s="57"/>
    </row>
    <row r="167" spans="2:11" ht="33.75" thickBot="1" x14ac:dyDescent="0.3">
      <c r="B167" s="47" t="s">
        <v>100</v>
      </c>
      <c r="C167" s="48" t="str">
        <f>C160</f>
        <v>Назва видатків</v>
      </c>
      <c r="D167" s="49" t="s">
        <v>65</v>
      </c>
      <c r="E167" s="98"/>
      <c r="F167" s="311"/>
      <c r="G167" s="316"/>
      <c r="H167" s="57"/>
      <c r="I167" s="57"/>
      <c r="J167" s="57"/>
      <c r="K167" s="57"/>
    </row>
    <row r="168" spans="2:11" ht="33" x14ac:dyDescent="0.25">
      <c r="B168" s="849">
        <v>2275</v>
      </c>
      <c r="C168" s="143" t="s">
        <v>179</v>
      </c>
      <c r="D168" s="144">
        <f>SUM(D169:D172)</f>
        <v>0</v>
      </c>
      <c r="E168" s="57"/>
      <c r="F168" s="57"/>
      <c r="G168" s="57"/>
      <c r="H168" s="77"/>
    </row>
    <row r="169" spans="2:11" ht="21.75" customHeight="1" x14ac:dyDescent="0.25">
      <c r="B169" s="850"/>
      <c r="C169" s="147" t="s">
        <v>136</v>
      </c>
      <c r="D169" s="148">
        <f>'2_Видатки (базові)'!D169</f>
        <v>0</v>
      </c>
      <c r="E169" s="57"/>
      <c r="F169" s="57"/>
      <c r="G169" s="57"/>
      <c r="H169" s="77"/>
    </row>
    <row r="170" spans="2:11" ht="21.75" customHeight="1" x14ac:dyDescent="0.25">
      <c r="B170" s="850"/>
      <c r="C170" s="147" t="s">
        <v>137</v>
      </c>
      <c r="D170" s="148">
        <f>'2_Видатки (базові)'!D170</f>
        <v>0</v>
      </c>
      <c r="E170" s="57"/>
      <c r="F170" s="57"/>
      <c r="G170" s="57"/>
      <c r="H170" s="77"/>
    </row>
    <row r="171" spans="2:11" ht="21.75" customHeight="1" x14ac:dyDescent="0.25">
      <c r="B171" s="850"/>
      <c r="C171" s="147" t="s">
        <v>140</v>
      </c>
      <c r="D171" s="102">
        <f>'2_Видатки (базові)'!D171</f>
        <v>0</v>
      </c>
      <c r="E171" s="57"/>
      <c r="F171" s="57"/>
      <c r="G171" s="57"/>
      <c r="H171" s="77"/>
    </row>
    <row r="172" spans="2:11" ht="21.75" customHeight="1" thickBot="1" x14ac:dyDescent="0.3">
      <c r="B172" s="851"/>
      <c r="C172" s="307" t="s">
        <v>148</v>
      </c>
      <c r="D172" s="102">
        <f>'2_Видатки (базові)'!D172</f>
        <v>0</v>
      </c>
      <c r="E172" s="57"/>
      <c r="F172" s="57"/>
      <c r="G172" s="57"/>
      <c r="H172" s="77"/>
    </row>
    <row r="173" spans="2:11" ht="33" x14ac:dyDescent="0.25">
      <c r="B173" s="849">
        <v>2276</v>
      </c>
      <c r="C173" s="143" t="s">
        <v>180</v>
      </c>
      <c r="D173" s="144">
        <f>SUM(D174:D177)</f>
        <v>0</v>
      </c>
      <c r="E173" s="57"/>
      <c r="F173" s="57"/>
      <c r="G173" s="57"/>
      <c r="H173" s="77"/>
    </row>
    <row r="174" spans="2:11" ht="24" customHeight="1" x14ac:dyDescent="0.25">
      <c r="B174" s="850"/>
      <c r="C174" s="147" t="s">
        <v>136</v>
      </c>
      <c r="D174" s="148">
        <f>'2_Видатки (базові)'!D174</f>
        <v>0</v>
      </c>
      <c r="E174" s="57"/>
      <c r="F174" s="57"/>
      <c r="G174" s="57"/>
      <c r="H174" s="77"/>
    </row>
    <row r="175" spans="2:11" ht="24" customHeight="1" x14ac:dyDescent="0.25">
      <c r="B175" s="850"/>
      <c r="C175" s="147" t="s">
        <v>137</v>
      </c>
      <c r="D175" s="148">
        <f>'2_Видатки (базові)'!D175</f>
        <v>0</v>
      </c>
      <c r="E175" s="57"/>
      <c r="F175" s="57"/>
      <c r="G175" s="57"/>
      <c r="H175" s="77"/>
    </row>
    <row r="176" spans="2:11" ht="24" customHeight="1" x14ac:dyDescent="0.25">
      <c r="B176" s="850"/>
      <c r="C176" s="147" t="s">
        <v>140</v>
      </c>
      <c r="D176" s="102">
        <f>'2_Видатки (базові)'!D176</f>
        <v>0</v>
      </c>
      <c r="E176" s="57"/>
      <c r="F176" s="57"/>
      <c r="G176" s="57"/>
      <c r="H176" s="77"/>
    </row>
    <row r="177" spans="2:11" ht="24" customHeight="1" thickBot="1" x14ac:dyDescent="0.3">
      <c r="B177" s="879"/>
      <c r="C177" s="149" t="s">
        <v>148</v>
      </c>
      <c r="D177" s="118">
        <f>'2_Видатки (базові)'!D177</f>
        <v>0</v>
      </c>
      <c r="E177" s="57"/>
      <c r="F177" s="57"/>
      <c r="G177" s="57"/>
      <c r="H177" s="77"/>
    </row>
    <row r="178" spans="2:11" s="77" customFormat="1" ht="17.25" thickBot="1" x14ac:dyDescent="0.3">
      <c r="B178" s="62"/>
      <c r="C178" s="119"/>
      <c r="D178" s="57"/>
      <c r="E178" s="57"/>
      <c r="F178" s="57"/>
      <c r="G178" s="57"/>
    </row>
    <row r="179" spans="2:11" s="77" customFormat="1" ht="33.75" thickBot="1" x14ac:dyDescent="0.3">
      <c r="B179" s="47" t="s">
        <v>100</v>
      </c>
      <c r="C179" s="48" t="str">
        <f>C167</f>
        <v>Назва видатків</v>
      </c>
      <c r="D179" s="49" t="s">
        <v>65</v>
      </c>
      <c r="E179" s="57"/>
      <c r="F179" s="57"/>
      <c r="G179" s="57"/>
    </row>
    <row r="180" spans="2:11" ht="66" x14ac:dyDescent="0.25">
      <c r="B180" s="818">
        <v>2280</v>
      </c>
      <c r="C180" s="143" t="s">
        <v>181</v>
      </c>
      <c r="D180" s="144">
        <f>D185+D190</f>
        <v>0</v>
      </c>
      <c r="E180" s="57"/>
      <c r="F180" s="57"/>
      <c r="G180" s="57"/>
      <c r="H180" s="77"/>
    </row>
    <row r="181" spans="2:11" x14ac:dyDescent="0.25">
      <c r="B181" s="819"/>
      <c r="C181" s="147" t="s">
        <v>136</v>
      </c>
      <c r="D181" s="148">
        <f>'2_Видатки (базові)'!D181</f>
        <v>0</v>
      </c>
      <c r="E181" s="57"/>
      <c r="F181" s="57"/>
      <c r="G181" s="57"/>
      <c r="H181" s="77"/>
    </row>
    <row r="182" spans="2:11" x14ac:dyDescent="0.25">
      <c r="B182" s="819"/>
      <c r="C182" s="147" t="s">
        <v>137</v>
      </c>
      <c r="D182" s="148">
        <f>'2_Видатки (базові)'!D182</f>
        <v>0</v>
      </c>
      <c r="E182" s="57"/>
      <c r="F182" s="57"/>
      <c r="G182" s="57"/>
      <c r="H182" s="77"/>
    </row>
    <row r="183" spans="2:11" x14ac:dyDescent="0.25">
      <c r="B183" s="819"/>
      <c r="C183" s="147" t="s">
        <v>140</v>
      </c>
      <c r="D183" s="148">
        <f>D188+D193</f>
        <v>0</v>
      </c>
      <c r="E183" s="57"/>
      <c r="F183" s="57"/>
      <c r="G183" s="57"/>
      <c r="H183" s="77"/>
    </row>
    <row r="184" spans="2:11" ht="17.25" thickBot="1" x14ac:dyDescent="0.3">
      <c r="B184" s="820"/>
      <c r="C184" s="149" t="s">
        <v>148</v>
      </c>
      <c r="D184" s="150">
        <f>D189+D194</f>
        <v>0</v>
      </c>
      <c r="E184" s="57"/>
      <c r="F184" s="57"/>
      <c r="G184" s="57"/>
      <c r="H184" s="77"/>
    </row>
    <row r="185" spans="2:11" ht="66" x14ac:dyDescent="0.25">
      <c r="B185" s="824">
        <v>2281</v>
      </c>
      <c r="C185" s="143" t="s">
        <v>182</v>
      </c>
      <c r="D185" s="144">
        <f>SUM(D186:D189)</f>
        <v>0</v>
      </c>
      <c r="E185" s="57"/>
      <c r="F185" s="57"/>
      <c r="G185" s="57"/>
      <c r="H185" s="77"/>
    </row>
    <row r="186" spans="2:11" x14ac:dyDescent="0.25">
      <c r="B186" s="822"/>
      <c r="C186" s="147" t="s">
        <v>136</v>
      </c>
      <c r="D186" s="148">
        <f>'2_Видатки (базові)'!D186</f>
        <v>0</v>
      </c>
      <c r="E186" s="57"/>
      <c r="F186" s="57"/>
      <c r="G186" s="57"/>
      <c r="H186" s="77"/>
    </row>
    <row r="187" spans="2:11" x14ac:dyDescent="0.25">
      <c r="B187" s="822"/>
      <c r="C187" s="147" t="s">
        <v>137</v>
      </c>
      <c r="D187" s="148">
        <f>'2_Видатки (базові)'!D187</f>
        <v>0</v>
      </c>
      <c r="E187" s="57"/>
      <c r="F187" s="57"/>
      <c r="G187" s="57"/>
      <c r="H187" s="77"/>
    </row>
    <row r="188" spans="2:11" x14ac:dyDescent="0.25">
      <c r="B188" s="822"/>
      <c r="C188" s="147" t="s">
        <v>140</v>
      </c>
      <c r="D188" s="102">
        <f>'2_Видатки (базові)'!D188</f>
        <v>0</v>
      </c>
      <c r="E188" s="57"/>
      <c r="F188" s="57"/>
      <c r="G188" s="57"/>
      <c r="H188" s="77"/>
    </row>
    <row r="189" spans="2:11" ht="17.25" thickBot="1" x14ac:dyDescent="0.3">
      <c r="B189" s="825"/>
      <c r="C189" s="149" t="s">
        <v>148</v>
      </c>
      <c r="D189" s="102">
        <f>'2_Видатки (базові)'!D189</f>
        <v>0</v>
      </c>
      <c r="E189" s="57"/>
      <c r="F189" s="57"/>
      <c r="G189" s="57"/>
      <c r="H189" s="77"/>
    </row>
    <row r="190" spans="2:11" ht="66" x14ac:dyDescent="0.25">
      <c r="B190" s="824">
        <v>2282</v>
      </c>
      <c r="C190" s="143" t="s">
        <v>183</v>
      </c>
      <c r="D190" s="144">
        <f>SUM(D191:D194)</f>
        <v>0</v>
      </c>
      <c r="E190" s="153"/>
      <c r="F190" s="57"/>
      <c r="G190" s="57"/>
      <c r="H190" s="57"/>
      <c r="I190" s="57"/>
      <c r="J190" s="57"/>
      <c r="K190" s="57"/>
    </row>
    <row r="191" spans="2:11" x14ac:dyDescent="0.25">
      <c r="B191" s="822"/>
      <c r="C191" s="147" t="s">
        <v>136</v>
      </c>
      <c r="D191" s="157">
        <f>'2_Видатки (базові)'!D191</f>
        <v>0</v>
      </c>
      <c r="E191" s="98"/>
      <c r="F191" s="57"/>
      <c r="G191" s="57"/>
      <c r="H191" s="57"/>
      <c r="I191" s="57"/>
      <c r="J191" s="57"/>
      <c r="K191" s="57"/>
    </row>
    <row r="192" spans="2:11" x14ac:dyDescent="0.25">
      <c r="B192" s="822"/>
      <c r="C192" s="147" t="s">
        <v>137</v>
      </c>
      <c r="D192" s="157">
        <f>'2_Видатки (базові)'!D192</f>
        <v>0</v>
      </c>
      <c r="E192" s="98"/>
      <c r="F192" s="57"/>
      <c r="G192" s="57"/>
      <c r="H192" s="57"/>
      <c r="I192" s="57"/>
      <c r="J192" s="57"/>
      <c r="K192" s="57"/>
    </row>
    <row r="193" spans="2:11" x14ac:dyDescent="0.25">
      <c r="B193" s="822"/>
      <c r="C193" s="147" t="s">
        <v>140</v>
      </c>
      <c r="D193" s="317">
        <f>'2_Видатки (базові)'!D193</f>
        <v>0</v>
      </c>
      <c r="E193" s="98"/>
      <c r="F193" s="57"/>
      <c r="G193" s="57"/>
      <c r="H193" s="57"/>
      <c r="I193" s="57"/>
      <c r="J193" s="57"/>
      <c r="K193" s="57"/>
    </row>
    <row r="194" spans="2:11" ht="17.25" thickBot="1" x14ac:dyDescent="0.3">
      <c r="B194" s="825"/>
      <c r="C194" s="149" t="s">
        <v>148</v>
      </c>
      <c r="D194" s="318">
        <f>'2_Видатки (базові)'!D194</f>
        <v>0</v>
      </c>
      <c r="E194" s="98"/>
      <c r="F194" s="57"/>
      <c r="G194" s="57"/>
      <c r="H194" s="57"/>
      <c r="I194" s="57"/>
      <c r="J194" s="57"/>
      <c r="K194" s="57"/>
    </row>
    <row r="195" spans="2:11" ht="17.25" thickBot="1" x14ac:dyDescent="0.3">
      <c r="B195" s="103"/>
      <c r="C195" s="70"/>
      <c r="D195" s="98"/>
      <c r="E195" s="98"/>
      <c r="F195" s="70"/>
      <c r="G195" s="98"/>
      <c r="H195" s="77"/>
    </row>
    <row r="196" spans="2:11" ht="33.75" thickBot="1" x14ac:dyDescent="0.3">
      <c r="B196" s="47" t="s">
        <v>100</v>
      </c>
      <c r="C196" s="48" t="str">
        <f>C167</f>
        <v>Назва видатків</v>
      </c>
      <c r="D196" s="49" t="s">
        <v>65</v>
      </c>
      <c r="E196" s="98"/>
      <c r="F196" s="70"/>
      <c r="G196" s="98"/>
      <c r="H196" s="77"/>
    </row>
    <row r="197" spans="2:11" ht="33" x14ac:dyDescent="0.25">
      <c r="B197" s="818">
        <v>2400</v>
      </c>
      <c r="C197" s="143" t="s">
        <v>184</v>
      </c>
      <c r="D197" s="144">
        <f>D202+D207</f>
        <v>0</v>
      </c>
      <c r="E197" s="57"/>
      <c r="F197" s="57"/>
      <c r="G197" s="57"/>
      <c r="H197" s="77"/>
    </row>
    <row r="198" spans="2:11" x14ac:dyDescent="0.25">
      <c r="B198" s="819"/>
      <c r="C198" s="147" t="s">
        <v>136</v>
      </c>
      <c r="D198" s="148">
        <f>'2_Видатки (базові)'!D198</f>
        <v>0</v>
      </c>
      <c r="E198" s="57"/>
      <c r="F198" s="57"/>
      <c r="G198" s="57"/>
      <c r="H198" s="77"/>
    </row>
    <row r="199" spans="2:11" x14ac:dyDescent="0.25">
      <c r="B199" s="819"/>
      <c r="C199" s="147" t="s">
        <v>137</v>
      </c>
      <c r="D199" s="148">
        <f>'2_Видатки (базові)'!D199</f>
        <v>0</v>
      </c>
      <c r="E199" s="57"/>
      <c r="F199" s="57"/>
      <c r="G199" s="57"/>
      <c r="H199" s="77"/>
    </row>
    <row r="200" spans="2:11" x14ac:dyDescent="0.25">
      <c r="B200" s="819"/>
      <c r="C200" s="147" t="s">
        <v>140</v>
      </c>
      <c r="D200" s="148">
        <f>D205+D210</f>
        <v>0</v>
      </c>
      <c r="E200" s="57"/>
      <c r="F200" s="57"/>
      <c r="G200" s="57"/>
      <c r="H200" s="77"/>
    </row>
    <row r="201" spans="2:11" ht="17.25" thickBot="1" x14ac:dyDescent="0.3">
      <c r="B201" s="844"/>
      <c r="C201" s="307" t="s">
        <v>148</v>
      </c>
      <c r="D201" s="319">
        <f t="shared" ref="D201" si="31">D206+D211</f>
        <v>0</v>
      </c>
      <c r="E201" s="57"/>
      <c r="F201" s="57"/>
      <c r="G201" s="57"/>
      <c r="H201" s="77"/>
    </row>
    <row r="202" spans="2:11" ht="33" x14ac:dyDescent="0.25">
      <c r="B202" s="824" t="s">
        <v>20</v>
      </c>
      <c r="C202" s="143" t="s">
        <v>185</v>
      </c>
      <c r="D202" s="144">
        <f>SUM(D203:D206)</f>
        <v>0</v>
      </c>
      <c r="E202" s="57"/>
      <c r="F202" s="57"/>
      <c r="G202" s="57"/>
      <c r="H202" s="77"/>
    </row>
    <row r="203" spans="2:11" x14ac:dyDescent="0.25">
      <c r="B203" s="822"/>
      <c r="C203" s="147" t="s">
        <v>136</v>
      </c>
      <c r="D203" s="148">
        <f>'2_Видатки (базові)'!D203</f>
        <v>0</v>
      </c>
      <c r="E203" s="57"/>
      <c r="F203" s="57"/>
      <c r="G203" s="57"/>
      <c r="H203" s="77"/>
    </row>
    <row r="204" spans="2:11" x14ac:dyDescent="0.25">
      <c r="B204" s="822"/>
      <c r="C204" s="147" t="s">
        <v>137</v>
      </c>
      <c r="D204" s="148">
        <f>'2_Видатки (базові)'!D204</f>
        <v>0</v>
      </c>
      <c r="E204" s="57"/>
      <c r="F204" s="57"/>
      <c r="G204" s="57"/>
      <c r="H204" s="77"/>
    </row>
    <row r="205" spans="2:11" x14ac:dyDescent="0.25">
      <c r="B205" s="822"/>
      <c r="C205" s="147" t="s">
        <v>140</v>
      </c>
      <c r="D205" s="102">
        <f>'2_Видатки (базові)'!D205</f>
        <v>0</v>
      </c>
      <c r="E205" s="57"/>
      <c r="F205" s="57"/>
      <c r="G205" s="57"/>
      <c r="H205" s="77"/>
    </row>
    <row r="206" spans="2:11" ht="17.25" thickBot="1" x14ac:dyDescent="0.3">
      <c r="B206" s="823"/>
      <c r="C206" s="307" t="s">
        <v>148</v>
      </c>
      <c r="D206" s="102">
        <f>'2_Видатки (базові)'!D206</f>
        <v>0</v>
      </c>
      <c r="E206" s="57"/>
      <c r="F206" s="57"/>
      <c r="G206" s="57"/>
      <c r="H206" s="77"/>
    </row>
    <row r="207" spans="2:11" ht="33" x14ac:dyDescent="0.25">
      <c r="B207" s="824" t="s">
        <v>21</v>
      </c>
      <c r="C207" s="143" t="s">
        <v>186</v>
      </c>
      <c r="D207" s="144">
        <f>SUM(D208:D211)</f>
        <v>0</v>
      </c>
      <c r="E207" s="57"/>
      <c r="F207" s="57"/>
      <c r="G207" s="57"/>
      <c r="H207" s="77"/>
    </row>
    <row r="208" spans="2:11" x14ac:dyDescent="0.25">
      <c r="B208" s="822"/>
      <c r="C208" s="147" t="s">
        <v>136</v>
      </c>
      <c r="D208" s="148">
        <f>'2_Видатки (базові)'!D208</f>
        <v>0</v>
      </c>
      <c r="E208" s="57"/>
      <c r="F208" s="57"/>
      <c r="G208" s="57"/>
      <c r="H208" s="77"/>
    </row>
    <row r="209" spans="2:8" x14ac:dyDescent="0.25">
      <c r="B209" s="822"/>
      <c r="C209" s="147" t="s">
        <v>137</v>
      </c>
      <c r="D209" s="148">
        <f>'2_Видатки (базові)'!D209</f>
        <v>0</v>
      </c>
      <c r="E209" s="57"/>
      <c r="F209" s="57"/>
      <c r="G209" s="57"/>
      <c r="H209" s="77"/>
    </row>
    <row r="210" spans="2:8" x14ac:dyDescent="0.25">
      <c r="B210" s="822"/>
      <c r="C210" s="147" t="s">
        <v>140</v>
      </c>
      <c r="D210" s="102">
        <f>'2_Видатки (базові)'!D210</f>
        <v>0</v>
      </c>
      <c r="E210" s="57"/>
      <c r="F210" s="57"/>
      <c r="G210" s="57"/>
      <c r="H210" s="77"/>
    </row>
    <row r="211" spans="2:8" ht="17.25" thickBot="1" x14ac:dyDescent="0.3">
      <c r="B211" s="825"/>
      <c r="C211" s="149" t="s">
        <v>148</v>
      </c>
      <c r="D211" s="118">
        <f>'2_Видатки (базові)'!D211</f>
        <v>0</v>
      </c>
      <c r="E211" s="57"/>
      <c r="F211" s="57"/>
      <c r="G211" s="57"/>
      <c r="H211" s="77"/>
    </row>
    <row r="212" spans="2:8" s="77" customFormat="1" ht="17.25" thickBot="1" x14ac:dyDescent="0.3">
      <c r="B212" s="62"/>
      <c r="C212" s="119"/>
      <c r="D212" s="57"/>
      <c r="E212" s="57"/>
      <c r="F212" s="57"/>
      <c r="G212" s="57"/>
    </row>
    <row r="213" spans="2:8" s="77" customFormat="1" ht="33.75" thickBot="1" x14ac:dyDescent="0.3">
      <c r="B213" s="20" t="s">
        <v>100</v>
      </c>
      <c r="C213" s="21" t="str">
        <f>C196</f>
        <v>Назва видатків</v>
      </c>
      <c r="D213" s="22" t="s">
        <v>65</v>
      </c>
      <c r="E213" s="57"/>
      <c r="F213" s="57"/>
      <c r="G213" s="57"/>
    </row>
    <row r="214" spans="2:8" ht="33" x14ac:dyDescent="0.25">
      <c r="B214" s="818" t="s">
        <v>22</v>
      </c>
      <c r="C214" s="143" t="s">
        <v>187</v>
      </c>
      <c r="D214" s="144">
        <f>D219+D224+D229</f>
        <v>0</v>
      </c>
      <c r="E214" s="57"/>
      <c r="F214" s="57"/>
      <c r="G214" s="57"/>
      <c r="H214" s="77"/>
    </row>
    <row r="215" spans="2:8" x14ac:dyDescent="0.25">
      <c r="B215" s="819"/>
      <c r="C215" s="147" t="s">
        <v>136</v>
      </c>
      <c r="D215" s="148">
        <f>'2_Видатки (базові)'!D215</f>
        <v>0</v>
      </c>
      <c r="E215" s="57"/>
      <c r="F215" s="57"/>
      <c r="G215" s="57"/>
      <c r="H215" s="77"/>
    </row>
    <row r="216" spans="2:8" x14ac:dyDescent="0.25">
      <c r="B216" s="819"/>
      <c r="C216" s="147" t="s">
        <v>137</v>
      </c>
      <c r="D216" s="148">
        <f>'2_Видатки (базові)'!D216</f>
        <v>0</v>
      </c>
      <c r="E216" s="57"/>
      <c r="F216" s="57"/>
      <c r="G216" s="57"/>
      <c r="H216" s="77"/>
    </row>
    <row r="217" spans="2:8" x14ac:dyDescent="0.25">
      <c r="B217" s="819"/>
      <c r="C217" s="147" t="s">
        <v>140</v>
      </c>
      <c r="D217" s="148">
        <f>D222+D227+D232</f>
        <v>0</v>
      </c>
      <c r="E217" s="57"/>
      <c r="F217" s="57"/>
      <c r="G217" s="57"/>
      <c r="H217" s="77"/>
    </row>
    <row r="218" spans="2:8" ht="17.25" thickBot="1" x14ac:dyDescent="0.3">
      <c r="B218" s="820"/>
      <c r="C218" s="149" t="s">
        <v>148</v>
      </c>
      <c r="D218" s="150">
        <f t="shared" ref="D218" si="32">D223+D228+D233</f>
        <v>0</v>
      </c>
      <c r="E218" s="57"/>
      <c r="F218" s="57"/>
      <c r="G218" s="57"/>
      <c r="H218" s="77"/>
    </row>
    <row r="219" spans="2:8" ht="66" x14ac:dyDescent="0.25">
      <c r="B219" s="821" t="s">
        <v>23</v>
      </c>
      <c r="C219" s="302" t="s">
        <v>188</v>
      </c>
      <c r="D219" s="144">
        <f>SUM(D220:D223)</f>
        <v>0</v>
      </c>
      <c r="E219" s="57"/>
      <c r="F219" s="57"/>
      <c r="G219" s="57"/>
      <c r="H219" s="77"/>
    </row>
    <row r="220" spans="2:8" x14ac:dyDescent="0.25">
      <c r="B220" s="822"/>
      <c r="C220" s="147" t="s">
        <v>136</v>
      </c>
      <c r="D220" s="148">
        <f>'2_Видатки (базові)'!D220</f>
        <v>0</v>
      </c>
      <c r="E220" s="57"/>
      <c r="F220" s="57"/>
      <c r="G220" s="57"/>
      <c r="H220" s="77"/>
    </row>
    <row r="221" spans="2:8" x14ac:dyDescent="0.25">
      <c r="B221" s="822"/>
      <c r="C221" s="147" t="s">
        <v>137</v>
      </c>
      <c r="D221" s="148">
        <f>'2_Видатки (базові)'!D221</f>
        <v>0</v>
      </c>
      <c r="E221" s="57"/>
      <c r="F221" s="57"/>
      <c r="G221" s="57"/>
      <c r="H221" s="77"/>
    </row>
    <row r="222" spans="2:8" x14ac:dyDescent="0.25">
      <c r="B222" s="822"/>
      <c r="C222" s="147" t="s">
        <v>140</v>
      </c>
      <c r="D222" s="102">
        <f>'2_Видатки (базові)'!D222</f>
        <v>0</v>
      </c>
      <c r="E222" s="57"/>
      <c r="F222" s="57"/>
      <c r="G222" s="57"/>
      <c r="H222" s="77"/>
    </row>
    <row r="223" spans="2:8" ht="17.25" thickBot="1" x14ac:dyDescent="0.3">
      <c r="B223" s="823"/>
      <c r="C223" s="307" t="s">
        <v>148</v>
      </c>
      <c r="D223" s="118">
        <f>'2_Видатки (базові)'!D223</f>
        <v>0</v>
      </c>
      <c r="E223" s="57"/>
      <c r="F223" s="57"/>
      <c r="G223" s="57"/>
      <c r="H223" s="77"/>
    </row>
    <row r="224" spans="2:8" ht="49.5" x14ac:dyDescent="0.25">
      <c r="B224" s="824" t="s">
        <v>24</v>
      </c>
      <c r="C224" s="143" t="s">
        <v>189</v>
      </c>
      <c r="D224" s="144">
        <f>SUM(D225:D228)</f>
        <v>0</v>
      </c>
      <c r="E224" s="57"/>
      <c r="F224" s="57"/>
      <c r="G224" s="57"/>
      <c r="H224" s="77"/>
    </row>
    <row r="225" spans="2:39" x14ac:dyDescent="0.25">
      <c r="B225" s="822"/>
      <c r="C225" s="147" t="s">
        <v>136</v>
      </c>
      <c r="D225" s="148">
        <f>'2_Видатки (базові)'!D225</f>
        <v>0</v>
      </c>
      <c r="E225" s="57"/>
      <c r="F225" s="57"/>
      <c r="G225" s="57"/>
      <c r="H225" s="77"/>
    </row>
    <row r="226" spans="2:39" x14ac:dyDescent="0.25">
      <c r="B226" s="822"/>
      <c r="C226" s="147" t="s">
        <v>137</v>
      </c>
      <c r="D226" s="148">
        <f>'2_Видатки (базові)'!D226</f>
        <v>0</v>
      </c>
      <c r="E226" s="57"/>
      <c r="F226" s="57"/>
      <c r="G226" s="57"/>
      <c r="H226" s="77"/>
    </row>
    <row r="227" spans="2:39" x14ac:dyDescent="0.25">
      <c r="B227" s="822"/>
      <c r="C227" s="147" t="s">
        <v>140</v>
      </c>
      <c r="D227" s="102">
        <f>'2_Видатки (базові)'!D227</f>
        <v>0</v>
      </c>
      <c r="E227" s="57"/>
      <c r="F227" s="57"/>
      <c r="G227" s="57"/>
      <c r="H227" s="77"/>
    </row>
    <row r="228" spans="2:39" ht="17.25" thickBot="1" x14ac:dyDescent="0.3">
      <c r="B228" s="823"/>
      <c r="C228" s="307" t="s">
        <v>148</v>
      </c>
      <c r="D228" s="118">
        <f>'2_Видатки (базові)'!D228</f>
        <v>0</v>
      </c>
      <c r="E228" s="57"/>
      <c r="F228" s="57"/>
      <c r="G228" s="57"/>
      <c r="H228" s="77"/>
    </row>
    <row r="229" spans="2:39" ht="49.5" x14ac:dyDescent="0.25">
      <c r="B229" s="824" t="s">
        <v>25</v>
      </c>
      <c r="C229" s="143" t="s">
        <v>190</v>
      </c>
      <c r="D229" s="144">
        <f>SUM(D230:D233)</f>
        <v>0</v>
      </c>
      <c r="E229" s="57"/>
      <c r="F229" s="57"/>
      <c r="G229" s="57"/>
      <c r="H229" s="77"/>
    </row>
    <row r="230" spans="2:39" x14ac:dyDescent="0.25">
      <c r="B230" s="822"/>
      <c r="C230" s="147" t="s">
        <v>136</v>
      </c>
      <c r="D230" s="148">
        <f>'2_Видатки (базові)'!D230</f>
        <v>0</v>
      </c>
      <c r="E230" s="57"/>
      <c r="F230" s="57"/>
      <c r="G230" s="57"/>
      <c r="H230" s="77"/>
    </row>
    <row r="231" spans="2:39" x14ac:dyDescent="0.25">
      <c r="B231" s="822"/>
      <c r="C231" s="147" t="s">
        <v>137</v>
      </c>
      <c r="D231" s="148">
        <f>'2_Видатки (базові)'!D231</f>
        <v>0</v>
      </c>
      <c r="E231" s="57"/>
      <c r="F231" s="57"/>
      <c r="G231" s="57"/>
      <c r="H231" s="77"/>
    </row>
    <row r="232" spans="2:39" x14ac:dyDescent="0.25">
      <c r="B232" s="822"/>
      <c r="C232" s="147" t="s">
        <v>140</v>
      </c>
      <c r="D232" s="102">
        <f>'2_Видатки (базові)'!D232</f>
        <v>0</v>
      </c>
      <c r="E232" s="57"/>
      <c r="F232" s="57"/>
      <c r="G232" s="57"/>
      <c r="H232" s="77"/>
    </row>
    <row r="233" spans="2:39" ht="17.25" thickBot="1" x14ac:dyDescent="0.3">
      <c r="B233" s="825"/>
      <c r="C233" s="149" t="s">
        <v>148</v>
      </c>
      <c r="D233" s="118">
        <f>'2_Видатки (базові)'!D233</f>
        <v>0</v>
      </c>
      <c r="E233" s="57"/>
      <c r="F233" s="57"/>
      <c r="G233" s="57"/>
      <c r="H233" s="77"/>
    </row>
    <row r="234" spans="2:39" s="312" customFormat="1" ht="17.25" thickBot="1" x14ac:dyDescent="0.3">
      <c r="B234" s="158"/>
      <c r="C234" s="159"/>
      <c r="D234" s="57"/>
      <c r="E234" s="57"/>
      <c r="F234" s="57"/>
      <c r="G234" s="57"/>
      <c r="H234" s="294"/>
      <c r="I234" s="294"/>
      <c r="J234" s="294"/>
      <c r="K234" s="294"/>
      <c r="L234" s="294"/>
      <c r="M234" s="294"/>
      <c r="N234" s="294"/>
      <c r="O234" s="294"/>
      <c r="P234" s="294"/>
      <c r="Q234" s="294"/>
      <c r="R234" s="294"/>
      <c r="AL234" s="294"/>
      <c r="AM234" s="294"/>
    </row>
    <row r="235" spans="2:39" s="77" customFormat="1" ht="33.75" thickBot="1" x14ac:dyDescent="0.3">
      <c r="B235" s="20" t="s">
        <v>100</v>
      </c>
      <c r="C235" s="21" t="str">
        <f>C213</f>
        <v>Назва видатків</v>
      </c>
      <c r="D235" s="22" t="s">
        <v>65</v>
      </c>
      <c r="E235" s="57"/>
      <c r="F235" s="57"/>
      <c r="G235" s="57"/>
    </row>
    <row r="236" spans="2:39" ht="33" x14ac:dyDescent="0.25">
      <c r="B236" s="818" t="s">
        <v>26</v>
      </c>
      <c r="C236" s="143" t="s">
        <v>191</v>
      </c>
      <c r="D236" s="144">
        <f>D241+D246+D251</f>
        <v>0</v>
      </c>
      <c r="E236" s="57"/>
      <c r="F236" s="57"/>
      <c r="G236" s="57"/>
      <c r="H236" s="77"/>
    </row>
    <row r="237" spans="2:39" x14ac:dyDescent="0.25">
      <c r="B237" s="819"/>
      <c r="C237" s="147" t="s">
        <v>136</v>
      </c>
      <c r="D237" s="148">
        <f>'2_Видатки (базові)'!D237</f>
        <v>0</v>
      </c>
      <c r="E237" s="57"/>
      <c r="F237" s="57"/>
      <c r="G237" s="57"/>
      <c r="H237" s="77"/>
    </row>
    <row r="238" spans="2:39" x14ac:dyDescent="0.25">
      <c r="B238" s="819"/>
      <c r="C238" s="147" t="s">
        <v>137</v>
      </c>
      <c r="D238" s="148">
        <f>'2_Видатки (базові)'!D238</f>
        <v>0</v>
      </c>
      <c r="E238" s="57"/>
      <c r="F238" s="57"/>
      <c r="G238" s="57"/>
      <c r="H238" s="77"/>
    </row>
    <row r="239" spans="2:39" x14ac:dyDescent="0.25">
      <c r="B239" s="819"/>
      <c r="C239" s="147" t="s">
        <v>140</v>
      </c>
      <c r="D239" s="148">
        <f>D244+D249+D254</f>
        <v>0</v>
      </c>
      <c r="E239" s="57"/>
      <c r="F239" s="57"/>
      <c r="G239" s="57"/>
      <c r="H239" s="77"/>
    </row>
    <row r="240" spans="2:39" ht="17.25" thickBot="1" x14ac:dyDescent="0.3">
      <c r="B240" s="844"/>
      <c r="C240" s="307" t="s">
        <v>148</v>
      </c>
      <c r="D240" s="150">
        <f t="shared" ref="D240" si="33">D245+D250+D255</f>
        <v>0</v>
      </c>
      <c r="E240" s="57"/>
      <c r="F240" s="57"/>
      <c r="G240" s="57"/>
      <c r="H240" s="77"/>
    </row>
    <row r="241" spans="2:8" ht="33" x14ac:dyDescent="0.25">
      <c r="B241" s="824" t="s">
        <v>27</v>
      </c>
      <c r="C241" s="143" t="s">
        <v>192</v>
      </c>
      <c r="D241" s="144">
        <f>SUM(D242:D245)</f>
        <v>0</v>
      </c>
      <c r="E241" s="57"/>
      <c r="F241" s="57"/>
      <c r="G241" s="57"/>
      <c r="H241" s="77"/>
    </row>
    <row r="242" spans="2:8" x14ac:dyDescent="0.25">
      <c r="B242" s="822"/>
      <c r="C242" s="147" t="s">
        <v>136</v>
      </c>
      <c r="D242" s="148">
        <f>'2_Видатки (базові)'!D242</f>
        <v>0</v>
      </c>
      <c r="E242" s="57"/>
      <c r="F242" s="57"/>
      <c r="G242" s="57"/>
      <c r="H242" s="77"/>
    </row>
    <row r="243" spans="2:8" x14ac:dyDescent="0.25">
      <c r="B243" s="822"/>
      <c r="C243" s="147" t="s">
        <v>137</v>
      </c>
      <c r="D243" s="148">
        <f>'2_Видатки (базові)'!D243</f>
        <v>0</v>
      </c>
      <c r="E243" s="57"/>
      <c r="F243" s="57"/>
      <c r="G243" s="57"/>
      <c r="H243" s="77"/>
    </row>
    <row r="244" spans="2:8" x14ac:dyDescent="0.25">
      <c r="B244" s="822"/>
      <c r="C244" s="147" t="s">
        <v>140</v>
      </c>
      <c r="D244" s="102">
        <f>'2_Видатки (базові)'!D244</f>
        <v>0</v>
      </c>
      <c r="E244" s="57"/>
      <c r="F244" s="57"/>
      <c r="G244" s="57"/>
      <c r="H244" s="77"/>
    </row>
    <row r="245" spans="2:8" ht="17.25" thickBot="1" x14ac:dyDescent="0.3">
      <c r="B245" s="823"/>
      <c r="C245" s="307" t="s">
        <v>148</v>
      </c>
      <c r="D245" s="118">
        <f>'2_Видатки (базові)'!D245</f>
        <v>0</v>
      </c>
      <c r="E245" s="57"/>
      <c r="F245" s="57"/>
      <c r="G245" s="57"/>
      <c r="H245" s="77"/>
    </row>
    <row r="246" spans="2:8" x14ac:dyDescent="0.25">
      <c r="B246" s="824" t="s">
        <v>28</v>
      </c>
      <c r="C246" s="143" t="s">
        <v>193</v>
      </c>
      <c r="D246" s="144">
        <f>SUM(D247:D250)</f>
        <v>0</v>
      </c>
      <c r="E246" s="57"/>
      <c r="F246" s="57"/>
      <c r="G246" s="57"/>
      <c r="H246" s="77"/>
    </row>
    <row r="247" spans="2:8" x14ac:dyDescent="0.25">
      <c r="B247" s="822"/>
      <c r="C247" s="147" t="s">
        <v>136</v>
      </c>
      <c r="D247" s="148">
        <f>'2_Видатки (базові)'!D247</f>
        <v>0</v>
      </c>
      <c r="E247" s="57"/>
      <c r="F247" s="57"/>
      <c r="G247" s="57"/>
      <c r="H247" s="77"/>
    </row>
    <row r="248" spans="2:8" x14ac:dyDescent="0.25">
      <c r="B248" s="822"/>
      <c r="C248" s="147" t="s">
        <v>137</v>
      </c>
      <c r="D248" s="148">
        <f>'2_Видатки (базові)'!D248</f>
        <v>0</v>
      </c>
      <c r="E248" s="57"/>
      <c r="F248" s="57"/>
      <c r="G248" s="57"/>
      <c r="H248" s="77"/>
    </row>
    <row r="249" spans="2:8" x14ac:dyDescent="0.25">
      <c r="B249" s="822"/>
      <c r="C249" s="147" t="s">
        <v>140</v>
      </c>
      <c r="D249" s="102">
        <f>'2_Видатки (базові)'!D249</f>
        <v>0</v>
      </c>
      <c r="E249" s="57"/>
      <c r="F249" s="57"/>
      <c r="G249" s="57"/>
      <c r="H249" s="77"/>
    </row>
    <row r="250" spans="2:8" ht="17.25" thickBot="1" x14ac:dyDescent="0.3">
      <c r="B250" s="823"/>
      <c r="C250" s="307" t="s">
        <v>148</v>
      </c>
      <c r="D250" s="118">
        <f>'2_Видатки (базові)'!D250</f>
        <v>0</v>
      </c>
      <c r="E250" s="57"/>
      <c r="F250" s="57"/>
      <c r="G250" s="57"/>
      <c r="H250" s="77"/>
    </row>
    <row r="251" spans="2:8" ht="33" x14ac:dyDescent="0.25">
      <c r="B251" s="824" t="s">
        <v>29</v>
      </c>
      <c r="C251" s="143" t="s">
        <v>194</v>
      </c>
      <c r="D251" s="144">
        <f>SUM(D252:D255)</f>
        <v>0</v>
      </c>
      <c r="E251" s="57"/>
      <c r="F251" s="57"/>
      <c r="G251" s="57"/>
      <c r="H251" s="77"/>
    </row>
    <row r="252" spans="2:8" x14ac:dyDescent="0.25">
      <c r="B252" s="822"/>
      <c r="C252" s="147" t="s">
        <v>136</v>
      </c>
      <c r="D252" s="148">
        <f>'2_Видатки (базові)'!D252</f>
        <v>0</v>
      </c>
      <c r="E252" s="57"/>
      <c r="F252" s="57"/>
      <c r="G252" s="57"/>
      <c r="H252" s="77"/>
    </row>
    <row r="253" spans="2:8" x14ac:dyDescent="0.25">
      <c r="B253" s="822"/>
      <c r="C253" s="147" t="s">
        <v>137</v>
      </c>
      <c r="D253" s="148">
        <f>'2_Видатки (базові)'!D253</f>
        <v>0</v>
      </c>
      <c r="E253" s="57"/>
      <c r="F253" s="57"/>
      <c r="G253" s="57"/>
      <c r="H253" s="77"/>
    </row>
    <row r="254" spans="2:8" x14ac:dyDescent="0.25">
      <c r="B254" s="822"/>
      <c r="C254" s="147" t="s">
        <v>140</v>
      </c>
      <c r="D254" s="102">
        <f>'2_Видатки (базові)'!D254</f>
        <v>0</v>
      </c>
      <c r="E254" s="57"/>
      <c r="F254" s="57"/>
      <c r="G254" s="57"/>
      <c r="H254" s="77"/>
    </row>
    <row r="255" spans="2:8" ht="17.25" thickBot="1" x14ac:dyDescent="0.3">
      <c r="B255" s="825"/>
      <c r="C255" s="149" t="s">
        <v>148</v>
      </c>
      <c r="D255" s="118">
        <f>'2_Видатки (базові)'!D255</f>
        <v>0</v>
      </c>
      <c r="E255" s="57"/>
      <c r="F255" s="57"/>
      <c r="G255" s="57"/>
      <c r="H255" s="77"/>
    </row>
    <row r="256" spans="2:8" s="77" customFormat="1" ht="17.25" thickBot="1" x14ac:dyDescent="0.3">
      <c r="B256" s="62"/>
      <c r="C256" s="119"/>
      <c r="D256" s="57"/>
      <c r="E256" s="57"/>
      <c r="F256" s="57"/>
      <c r="G256" s="57"/>
    </row>
    <row r="257" spans="2:8" s="77" customFormat="1" ht="33.75" thickBot="1" x14ac:dyDescent="0.3">
      <c r="B257" s="20" t="s">
        <v>100</v>
      </c>
      <c r="C257" s="21" t="s">
        <v>153</v>
      </c>
      <c r="D257" s="22" t="s">
        <v>65</v>
      </c>
      <c r="E257" s="57"/>
      <c r="F257" s="57"/>
      <c r="G257" s="57"/>
    </row>
    <row r="258" spans="2:8" ht="33" x14ac:dyDescent="0.25">
      <c r="B258" s="818" t="s">
        <v>30</v>
      </c>
      <c r="C258" s="143" t="s">
        <v>195</v>
      </c>
      <c r="D258" s="144">
        <f>SUM(D259:D262)</f>
        <v>0</v>
      </c>
      <c r="E258" s="57"/>
      <c r="F258" s="57"/>
      <c r="G258" s="57"/>
      <c r="H258" s="77"/>
    </row>
    <row r="259" spans="2:8" x14ac:dyDescent="0.25">
      <c r="B259" s="819"/>
      <c r="C259" s="147" t="s">
        <v>136</v>
      </c>
      <c r="D259" s="148">
        <f>'2_Видатки (базові)'!D259</f>
        <v>0</v>
      </c>
      <c r="E259" s="57"/>
      <c r="F259" s="57"/>
      <c r="G259" s="57"/>
      <c r="H259" s="77"/>
    </row>
    <row r="260" spans="2:8" x14ac:dyDescent="0.25">
      <c r="B260" s="819"/>
      <c r="C260" s="147" t="s">
        <v>137</v>
      </c>
      <c r="D260" s="148">
        <f>'2_Видатки (базові)'!D260</f>
        <v>0</v>
      </c>
      <c r="E260" s="57"/>
      <c r="F260" s="57"/>
      <c r="G260" s="57"/>
      <c r="H260" s="77"/>
    </row>
    <row r="261" spans="2:8" x14ac:dyDescent="0.25">
      <c r="B261" s="819"/>
      <c r="C261" s="147" t="s">
        <v>140</v>
      </c>
      <c r="D261" s="102">
        <f>'2_Видатки (базові)'!D261</f>
        <v>0</v>
      </c>
      <c r="E261" s="57"/>
      <c r="F261" s="57"/>
      <c r="G261" s="57"/>
      <c r="H261" s="77"/>
    </row>
    <row r="262" spans="2:8" ht="17.25" thickBot="1" x14ac:dyDescent="0.3">
      <c r="B262" s="820"/>
      <c r="C262" s="149" t="s">
        <v>148</v>
      </c>
      <c r="D262" s="118">
        <f>'2_Видатки (базові)'!D262</f>
        <v>0</v>
      </c>
      <c r="E262" s="57"/>
      <c r="F262" s="57"/>
      <c r="G262" s="57"/>
      <c r="H262" s="77"/>
    </row>
    <row r="263" spans="2:8" s="77" customFormat="1" ht="39.75" customHeight="1" x14ac:dyDescent="0.25">
      <c r="B263" s="23"/>
      <c r="C263" s="119"/>
      <c r="D263" s="57"/>
      <c r="E263" s="57"/>
      <c r="F263" s="57"/>
      <c r="G263" s="57"/>
    </row>
    <row r="264" spans="2:8" s="295" customFormat="1" x14ac:dyDescent="0.25">
      <c r="B264" s="845" t="s">
        <v>224</v>
      </c>
      <c r="C264" s="845"/>
      <c r="D264" s="845"/>
      <c r="E264" s="292"/>
      <c r="F264" s="292"/>
      <c r="G264" s="292"/>
    </row>
    <row r="265" spans="2:8" s="77" customFormat="1" ht="17.25" thickBot="1" x14ac:dyDescent="0.3">
      <c r="B265" s="293"/>
      <c r="C265" s="293"/>
      <c r="D265" s="293"/>
      <c r="E265" s="293"/>
      <c r="F265" s="293"/>
      <c r="G265" s="293"/>
    </row>
    <row r="266" spans="2:8" s="77" customFormat="1" ht="43.5" customHeight="1" x14ac:dyDescent="0.25">
      <c r="B266" s="790" t="s">
        <v>216</v>
      </c>
      <c r="C266" s="791"/>
      <c r="D266" s="296">
        <f>SUM(D267:D270)</f>
        <v>0</v>
      </c>
      <c r="E266" s="293"/>
      <c r="F266" s="293"/>
      <c r="G266" s="293"/>
    </row>
    <row r="267" spans="2:8" s="77" customFormat="1" ht="25.5" customHeight="1" x14ac:dyDescent="0.25">
      <c r="B267" s="765" t="s">
        <v>136</v>
      </c>
      <c r="C267" s="766"/>
      <c r="D267" s="297">
        <f>'2_Видатки (базові)'!D267</f>
        <v>0</v>
      </c>
      <c r="E267" s="293"/>
      <c r="F267" s="293"/>
      <c r="G267" s="293"/>
    </row>
    <row r="268" spans="2:8" s="77" customFormat="1" ht="25.5" customHeight="1" x14ac:dyDescent="0.25">
      <c r="B268" s="765" t="s">
        <v>137</v>
      </c>
      <c r="C268" s="766"/>
      <c r="D268" s="297">
        <f>'2_Видатки (базові)'!D268</f>
        <v>0</v>
      </c>
      <c r="E268" s="293"/>
      <c r="F268" s="293"/>
      <c r="G268" s="293"/>
    </row>
    <row r="269" spans="2:8" s="77" customFormat="1" ht="25.5" customHeight="1" x14ac:dyDescent="0.25">
      <c r="B269" s="765" t="s">
        <v>140</v>
      </c>
      <c r="C269" s="766"/>
      <c r="D269" s="297">
        <f>D276+D348</f>
        <v>0</v>
      </c>
      <c r="E269" s="293"/>
      <c r="F269" s="293"/>
      <c r="G269" s="293"/>
    </row>
    <row r="270" spans="2:8" s="77" customFormat="1" ht="25.5" customHeight="1" thickBot="1" x14ac:dyDescent="0.3">
      <c r="B270" s="767" t="s">
        <v>148</v>
      </c>
      <c r="C270" s="768"/>
      <c r="D270" s="298">
        <f>D277+D349</f>
        <v>0</v>
      </c>
      <c r="E270" s="293"/>
      <c r="F270" s="293"/>
      <c r="G270" s="293"/>
    </row>
    <row r="271" spans="2:8" s="77" customFormat="1" ht="17.25" thickBot="1" x14ac:dyDescent="0.3">
      <c r="B271" s="293"/>
      <c r="C271" s="293"/>
      <c r="D271" s="293"/>
      <c r="E271" s="293"/>
      <c r="F271" s="293"/>
      <c r="G271" s="293"/>
    </row>
    <row r="272" spans="2:8" ht="33.75" thickBot="1" x14ac:dyDescent="0.3">
      <c r="B272" s="47" t="s">
        <v>100</v>
      </c>
      <c r="C272" s="48" t="s">
        <v>153</v>
      </c>
      <c r="D272" s="49" t="s">
        <v>65</v>
      </c>
      <c r="E272" s="23"/>
      <c r="F272" s="23"/>
      <c r="G272" s="23"/>
      <c r="H272" s="77"/>
    </row>
    <row r="273" spans="2:8" ht="33" x14ac:dyDescent="0.25">
      <c r="B273" s="846">
        <v>3100</v>
      </c>
      <c r="C273" s="143" t="s">
        <v>197</v>
      </c>
      <c r="D273" s="144">
        <f>SUM(D274:D277)</f>
        <v>0</v>
      </c>
      <c r="E273" s="57"/>
      <c r="F273" s="57"/>
      <c r="G273" s="57"/>
      <c r="H273" s="77"/>
    </row>
    <row r="274" spans="2:8" x14ac:dyDescent="0.25">
      <c r="B274" s="847"/>
      <c r="C274" s="147" t="s">
        <v>136</v>
      </c>
      <c r="D274" s="148">
        <f>'2_Видатки (базові)'!D274</f>
        <v>0</v>
      </c>
      <c r="E274" s="57"/>
      <c r="F274" s="57"/>
      <c r="G274" s="57"/>
      <c r="H274" s="77"/>
    </row>
    <row r="275" spans="2:8" x14ac:dyDescent="0.25">
      <c r="B275" s="847"/>
      <c r="C275" s="147" t="s">
        <v>137</v>
      </c>
      <c r="D275" s="148">
        <f>'2_Видатки (базові)'!D275</f>
        <v>0</v>
      </c>
      <c r="E275" s="57"/>
      <c r="F275" s="77"/>
      <c r="G275" s="57"/>
      <c r="H275" s="77"/>
    </row>
    <row r="276" spans="2:8" x14ac:dyDescent="0.25">
      <c r="B276" s="847"/>
      <c r="C276" s="147" t="s">
        <v>140</v>
      </c>
      <c r="D276" s="148">
        <f>D281+D286+D301+D316+D336+D341</f>
        <v>0</v>
      </c>
      <c r="E276" s="57"/>
      <c r="F276" s="77"/>
      <c r="G276" s="57"/>
      <c r="H276" s="77"/>
    </row>
    <row r="277" spans="2:8" ht="17.25" thickBot="1" x14ac:dyDescent="0.3">
      <c r="B277" s="848"/>
      <c r="C277" s="149" t="s">
        <v>148</v>
      </c>
      <c r="D277" s="150">
        <f>D282+D287+D302+D317+D337+D342</f>
        <v>0</v>
      </c>
      <c r="E277" s="57"/>
      <c r="F277" s="77"/>
      <c r="G277" s="57"/>
      <c r="H277" s="77"/>
    </row>
    <row r="278" spans="2:8" ht="49.5" x14ac:dyDescent="0.25">
      <c r="B278" s="824">
        <v>3110</v>
      </c>
      <c r="C278" s="143" t="s">
        <v>198</v>
      </c>
      <c r="D278" s="144">
        <f>SUM(D279:D282)</f>
        <v>0</v>
      </c>
      <c r="E278" s="294"/>
      <c r="F278" s="77"/>
      <c r="G278" s="294"/>
      <c r="H278" s="77"/>
    </row>
    <row r="279" spans="2:8" x14ac:dyDescent="0.25">
      <c r="B279" s="822"/>
      <c r="C279" s="147" t="s">
        <v>136</v>
      </c>
      <c r="D279" s="148">
        <f>'2_Видатки (базові)'!D279</f>
        <v>0</v>
      </c>
      <c r="E279" s="294"/>
      <c r="F279" s="77"/>
      <c r="G279" s="294"/>
      <c r="H279" s="77"/>
    </row>
    <row r="280" spans="2:8" x14ac:dyDescent="0.25">
      <c r="B280" s="822"/>
      <c r="C280" s="147" t="s">
        <v>137</v>
      </c>
      <c r="D280" s="148">
        <f>'2_Видатки (базові)'!D280</f>
        <v>0</v>
      </c>
      <c r="E280" s="294"/>
      <c r="F280" s="77"/>
      <c r="G280" s="294"/>
      <c r="H280" s="77"/>
    </row>
    <row r="281" spans="2:8" x14ac:dyDescent="0.25">
      <c r="B281" s="822"/>
      <c r="C281" s="147" t="s">
        <v>140</v>
      </c>
      <c r="D281" s="102">
        <f>'2_Видатки (базові)'!D281</f>
        <v>0</v>
      </c>
      <c r="E281" s="294"/>
      <c r="F281" s="77"/>
      <c r="G281" s="294"/>
      <c r="H281" s="77"/>
    </row>
    <row r="282" spans="2:8" s="77" customFormat="1" ht="17.25" thickBot="1" x14ac:dyDescent="0.3">
      <c r="B282" s="823"/>
      <c r="C282" s="307" t="s">
        <v>148</v>
      </c>
      <c r="D282" s="102">
        <f>'2_Видатки (базові)'!D282</f>
        <v>0</v>
      </c>
    </row>
    <row r="283" spans="2:8" ht="33" x14ac:dyDescent="0.25">
      <c r="B283" s="824">
        <v>3120</v>
      </c>
      <c r="C283" s="143" t="s">
        <v>199</v>
      </c>
      <c r="D283" s="144">
        <f>D288+D293</f>
        <v>0</v>
      </c>
      <c r="E283" s="57"/>
      <c r="F283" s="77"/>
      <c r="G283" s="57"/>
      <c r="H283" s="77"/>
    </row>
    <row r="284" spans="2:8" x14ac:dyDescent="0.25">
      <c r="B284" s="822"/>
      <c r="C284" s="147" t="s">
        <v>136</v>
      </c>
      <c r="D284" s="148">
        <f>'2_Видатки (базові)'!D284</f>
        <v>0</v>
      </c>
      <c r="E284" s="57"/>
      <c r="F284" s="77"/>
      <c r="G284" s="57"/>
      <c r="H284" s="77"/>
    </row>
    <row r="285" spans="2:8" x14ac:dyDescent="0.25">
      <c r="B285" s="822"/>
      <c r="C285" s="147" t="s">
        <v>137</v>
      </c>
      <c r="D285" s="148">
        <f>'2_Видатки (базові)'!D285</f>
        <v>0</v>
      </c>
      <c r="E285" s="57"/>
      <c r="F285" s="77"/>
      <c r="G285" s="57"/>
      <c r="H285" s="77"/>
    </row>
    <row r="286" spans="2:8" x14ac:dyDescent="0.25">
      <c r="B286" s="822"/>
      <c r="C286" s="147" t="s">
        <v>140</v>
      </c>
      <c r="D286" s="148">
        <f>D291+D296</f>
        <v>0</v>
      </c>
      <c r="E286" s="57"/>
      <c r="F286" s="77"/>
      <c r="G286" s="57"/>
      <c r="H286" s="77"/>
    </row>
    <row r="287" spans="2:8" ht="17.25" thickBot="1" x14ac:dyDescent="0.3">
      <c r="B287" s="823"/>
      <c r="C287" s="307" t="s">
        <v>148</v>
      </c>
      <c r="D287" s="319">
        <f>D292+D297</f>
        <v>0</v>
      </c>
      <c r="E287" s="57"/>
      <c r="F287" s="77"/>
      <c r="G287" s="57"/>
      <c r="H287" s="77"/>
    </row>
    <row r="288" spans="2:8" ht="33" x14ac:dyDescent="0.25">
      <c r="B288" s="849">
        <v>3121</v>
      </c>
      <c r="C288" s="143" t="s">
        <v>200</v>
      </c>
      <c r="D288" s="144">
        <f>SUM(D289:D292)</f>
        <v>0</v>
      </c>
      <c r="E288" s="98"/>
      <c r="F288" s="77"/>
      <c r="G288" s="98"/>
      <c r="H288" s="77"/>
    </row>
    <row r="289" spans="2:8" x14ac:dyDescent="0.25">
      <c r="B289" s="850"/>
      <c r="C289" s="147" t="s">
        <v>136</v>
      </c>
      <c r="D289" s="148">
        <f>'2_Видатки (базові)'!D289</f>
        <v>0</v>
      </c>
      <c r="E289" s="98"/>
      <c r="F289" s="77"/>
      <c r="G289" s="98"/>
      <c r="H289" s="77"/>
    </row>
    <row r="290" spans="2:8" x14ac:dyDescent="0.25">
      <c r="B290" s="850"/>
      <c r="C290" s="147" t="s">
        <v>137</v>
      </c>
      <c r="D290" s="148">
        <f>'2_Видатки (базові)'!D290</f>
        <v>0</v>
      </c>
      <c r="E290" s="98"/>
      <c r="F290" s="77"/>
      <c r="G290" s="98"/>
      <c r="H290" s="77"/>
    </row>
    <row r="291" spans="2:8" x14ac:dyDescent="0.25">
      <c r="B291" s="850"/>
      <c r="C291" s="147" t="s">
        <v>140</v>
      </c>
      <c r="D291" s="102">
        <f>'2_Видатки (базові)'!D291</f>
        <v>0</v>
      </c>
      <c r="E291" s="98"/>
      <c r="F291" s="77"/>
      <c r="G291" s="98"/>
      <c r="H291" s="77"/>
    </row>
    <row r="292" spans="2:8" ht="17.25" thickBot="1" x14ac:dyDescent="0.3">
      <c r="B292" s="851"/>
      <c r="C292" s="307" t="s">
        <v>148</v>
      </c>
      <c r="D292" s="102">
        <f>'2_Видатки (базові)'!D292</f>
        <v>0</v>
      </c>
      <c r="E292" s="98"/>
      <c r="F292" s="77"/>
      <c r="G292" s="98"/>
      <c r="H292" s="77"/>
    </row>
    <row r="293" spans="2:8" ht="49.5" x14ac:dyDescent="0.25">
      <c r="B293" s="849">
        <v>3122</v>
      </c>
      <c r="C293" s="143" t="s">
        <v>201</v>
      </c>
      <c r="D293" s="144">
        <f>SUM(D294:D297)</f>
        <v>0</v>
      </c>
      <c r="E293" s="98"/>
      <c r="F293" s="77"/>
      <c r="G293" s="98"/>
      <c r="H293" s="77"/>
    </row>
    <row r="294" spans="2:8" x14ac:dyDescent="0.25">
      <c r="B294" s="850"/>
      <c r="C294" s="147" t="s">
        <v>136</v>
      </c>
      <c r="D294" s="148">
        <f>'2_Видатки (базові)'!D294</f>
        <v>0</v>
      </c>
      <c r="E294" s="98"/>
      <c r="F294" s="77"/>
      <c r="G294" s="98"/>
      <c r="H294" s="77"/>
    </row>
    <row r="295" spans="2:8" x14ac:dyDescent="0.25">
      <c r="B295" s="850"/>
      <c r="C295" s="147" t="s">
        <v>137</v>
      </c>
      <c r="D295" s="148">
        <f>'2_Видатки (базові)'!D295</f>
        <v>0</v>
      </c>
      <c r="E295" s="98"/>
      <c r="F295" s="77"/>
      <c r="G295" s="98"/>
      <c r="H295" s="77"/>
    </row>
    <row r="296" spans="2:8" x14ac:dyDescent="0.25">
      <c r="B296" s="850"/>
      <c r="C296" s="147" t="s">
        <v>140</v>
      </c>
      <c r="D296" s="102">
        <f>'2_Видатки (базові)'!D296</f>
        <v>0</v>
      </c>
      <c r="E296" s="98"/>
      <c r="F296" s="77"/>
      <c r="G296" s="98"/>
      <c r="H296" s="77"/>
    </row>
    <row r="297" spans="2:8" s="77" customFormat="1" ht="17.25" thickBot="1" x14ac:dyDescent="0.3">
      <c r="B297" s="851"/>
      <c r="C297" s="307" t="s">
        <v>148</v>
      </c>
      <c r="D297" s="102">
        <f>'2_Видатки (базові)'!D297</f>
        <v>0</v>
      </c>
      <c r="E297" s="98"/>
      <c r="G297" s="98"/>
    </row>
    <row r="298" spans="2:8" ht="33" x14ac:dyDescent="0.25">
      <c r="B298" s="824">
        <v>3130</v>
      </c>
      <c r="C298" s="143" t="s">
        <v>202</v>
      </c>
      <c r="D298" s="144">
        <f>D303+D308</f>
        <v>0</v>
      </c>
      <c r="E298" s="57"/>
      <c r="F298" s="77"/>
      <c r="G298" s="57"/>
      <c r="H298" s="77"/>
    </row>
    <row r="299" spans="2:8" x14ac:dyDescent="0.25">
      <c r="B299" s="822"/>
      <c r="C299" s="147" t="s">
        <v>136</v>
      </c>
      <c r="D299" s="148">
        <f>'2_Видатки (базові)'!D299</f>
        <v>0</v>
      </c>
      <c r="E299" s="57"/>
      <c r="F299" s="77"/>
      <c r="G299" s="57"/>
      <c r="H299" s="77"/>
    </row>
    <row r="300" spans="2:8" x14ac:dyDescent="0.25">
      <c r="B300" s="822"/>
      <c r="C300" s="147" t="s">
        <v>137</v>
      </c>
      <c r="D300" s="148">
        <f>'2_Видатки (базові)'!D300</f>
        <v>0</v>
      </c>
      <c r="E300" s="57"/>
      <c r="F300" s="77"/>
      <c r="G300" s="57"/>
      <c r="H300" s="77"/>
    </row>
    <row r="301" spans="2:8" x14ac:dyDescent="0.25">
      <c r="B301" s="822"/>
      <c r="C301" s="147" t="s">
        <v>140</v>
      </c>
      <c r="D301" s="148">
        <f>D306+D311</f>
        <v>0</v>
      </c>
      <c r="E301" s="57"/>
      <c r="F301" s="77"/>
      <c r="G301" s="57"/>
      <c r="H301" s="77"/>
    </row>
    <row r="302" spans="2:8" ht="17.25" thickBot="1" x14ac:dyDescent="0.3">
      <c r="B302" s="823"/>
      <c r="C302" s="307" t="s">
        <v>148</v>
      </c>
      <c r="D302" s="148">
        <f>D307+D312</f>
        <v>0</v>
      </c>
      <c r="E302" s="57"/>
      <c r="F302" s="77"/>
      <c r="G302" s="57"/>
      <c r="H302" s="77"/>
    </row>
    <row r="303" spans="2:8" ht="33" x14ac:dyDescent="0.25">
      <c r="B303" s="849">
        <v>3131</v>
      </c>
      <c r="C303" s="143" t="s">
        <v>203</v>
      </c>
      <c r="D303" s="144">
        <f>SUM(D304:D307)</f>
        <v>0</v>
      </c>
      <c r="E303" s="98"/>
      <c r="F303" s="77"/>
      <c r="G303" s="98"/>
      <c r="H303" s="77"/>
    </row>
    <row r="304" spans="2:8" x14ac:dyDescent="0.25">
      <c r="B304" s="850"/>
      <c r="C304" s="147" t="s">
        <v>136</v>
      </c>
      <c r="D304" s="148">
        <f>'2_Видатки (базові)'!D304</f>
        <v>0</v>
      </c>
      <c r="E304" s="98"/>
      <c r="F304" s="77"/>
      <c r="G304" s="98"/>
      <c r="H304" s="77"/>
    </row>
    <row r="305" spans="2:8" x14ac:dyDescent="0.25">
      <c r="B305" s="850"/>
      <c r="C305" s="147" t="s">
        <v>137</v>
      </c>
      <c r="D305" s="148">
        <f>'2_Видатки (базові)'!D305</f>
        <v>0</v>
      </c>
      <c r="E305" s="98"/>
      <c r="F305" s="77"/>
      <c r="G305" s="98"/>
      <c r="H305" s="77"/>
    </row>
    <row r="306" spans="2:8" x14ac:dyDescent="0.25">
      <c r="B306" s="850"/>
      <c r="C306" s="147" t="s">
        <v>140</v>
      </c>
      <c r="D306" s="102">
        <f>'2_Видатки (базові)'!D306</f>
        <v>0</v>
      </c>
      <c r="E306" s="98"/>
      <c r="F306" s="77"/>
      <c r="G306" s="98"/>
      <c r="H306" s="77"/>
    </row>
    <row r="307" spans="2:8" ht="17.25" thickBot="1" x14ac:dyDescent="0.3">
      <c r="B307" s="851"/>
      <c r="C307" s="307" t="s">
        <v>148</v>
      </c>
      <c r="D307" s="102">
        <f>'2_Видатки (базові)'!D307</f>
        <v>0</v>
      </c>
      <c r="E307" s="98"/>
      <c r="F307" s="77"/>
      <c r="G307" s="98"/>
      <c r="H307" s="77"/>
    </row>
    <row r="308" spans="2:8" ht="33" x14ac:dyDescent="0.25">
      <c r="B308" s="849">
        <v>3132</v>
      </c>
      <c r="C308" s="143" t="s">
        <v>204</v>
      </c>
      <c r="D308" s="144">
        <f>SUM(D309:D312)</f>
        <v>0</v>
      </c>
      <c r="E308" s="98"/>
      <c r="F308" s="77"/>
      <c r="G308" s="98"/>
      <c r="H308" s="77"/>
    </row>
    <row r="309" spans="2:8" x14ac:dyDescent="0.25">
      <c r="B309" s="850"/>
      <c r="C309" s="147" t="s">
        <v>136</v>
      </c>
      <c r="D309" s="148">
        <f>'2_Видатки (базові)'!D309</f>
        <v>0</v>
      </c>
      <c r="E309" s="98"/>
      <c r="F309" s="77"/>
      <c r="G309" s="98"/>
      <c r="H309" s="77"/>
    </row>
    <row r="310" spans="2:8" x14ac:dyDescent="0.25">
      <c r="B310" s="850"/>
      <c r="C310" s="147" t="s">
        <v>137</v>
      </c>
      <c r="D310" s="148">
        <f>'2_Видатки (базові)'!D310</f>
        <v>0</v>
      </c>
      <c r="E310" s="98"/>
      <c r="F310" s="77"/>
      <c r="G310" s="98"/>
      <c r="H310" s="77"/>
    </row>
    <row r="311" spans="2:8" x14ac:dyDescent="0.25">
      <c r="B311" s="850"/>
      <c r="C311" s="147" t="s">
        <v>140</v>
      </c>
      <c r="D311" s="102">
        <f>'2_Видатки (базові)'!D311</f>
        <v>0</v>
      </c>
      <c r="E311" s="98"/>
      <c r="F311" s="77"/>
      <c r="G311" s="98"/>
      <c r="H311" s="77"/>
    </row>
    <row r="312" spans="2:8" ht="17.25" thickBot="1" x14ac:dyDescent="0.3">
      <c r="B312" s="851"/>
      <c r="C312" s="307" t="s">
        <v>148</v>
      </c>
      <c r="D312" s="102">
        <f>'2_Видатки (базові)'!D312</f>
        <v>0</v>
      </c>
      <c r="E312" s="98"/>
      <c r="F312" s="77"/>
      <c r="G312" s="98"/>
      <c r="H312" s="77"/>
    </row>
    <row r="313" spans="2:8" ht="33" x14ac:dyDescent="0.25">
      <c r="B313" s="824">
        <v>3140</v>
      </c>
      <c r="C313" s="143" t="s">
        <v>205</v>
      </c>
      <c r="D313" s="144">
        <f>D318+D323+D328</f>
        <v>0</v>
      </c>
      <c r="E313" s="57"/>
      <c r="F313" s="77"/>
      <c r="G313" s="57"/>
      <c r="H313" s="77"/>
    </row>
    <row r="314" spans="2:8" x14ac:dyDescent="0.25">
      <c r="B314" s="822"/>
      <c r="C314" s="147" t="s">
        <v>136</v>
      </c>
      <c r="D314" s="148">
        <f>'2_Видатки (базові)'!D314</f>
        <v>0</v>
      </c>
      <c r="E314" s="57"/>
      <c r="F314" s="77"/>
      <c r="G314" s="57"/>
      <c r="H314" s="77"/>
    </row>
    <row r="315" spans="2:8" x14ac:dyDescent="0.25">
      <c r="B315" s="822"/>
      <c r="C315" s="147" t="s">
        <v>137</v>
      </c>
      <c r="D315" s="148">
        <f>'2_Видатки (базові)'!D315</f>
        <v>0</v>
      </c>
      <c r="E315" s="57"/>
      <c r="F315" s="77"/>
      <c r="G315" s="57"/>
      <c r="H315" s="77"/>
    </row>
    <row r="316" spans="2:8" x14ac:dyDescent="0.25">
      <c r="B316" s="822"/>
      <c r="C316" s="147" t="s">
        <v>140</v>
      </c>
      <c r="D316" s="148">
        <f>D321+D326</f>
        <v>0</v>
      </c>
      <c r="E316" s="57"/>
      <c r="F316" s="77"/>
      <c r="G316" s="57"/>
      <c r="H316" s="77"/>
    </row>
    <row r="317" spans="2:8" ht="17.25" thickBot="1" x14ac:dyDescent="0.3">
      <c r="B317" s="825"/>
      <c r="C317" s="149" t="s">
        <v>148</v>
      </c>
      <c r="D317" s="148">
        <f>D322+D327</f>
        <v>0</v>
      </c>
      <c r="E317" s="57"/>
      <c r="F317" s="77"/>
      <c r="G317" s="57"/>
      <c r="H317" s="77"/>
    </row>
    <row r="318" spans="2:8" ht="33" x14ac:dyDescent="0.25">
      <c r="B318" s="852">
        <v>3141</v>
      </c>
      <c r="C318" s="302" t="s">
        <v>206</v>
      </c>
      <c r="D318" s="144">
        <f>SUM(D319:D322)</f>
        <v>0</v>
      </c>
      <c r="E318" s="98"/>
      <c r="F318" s="98"/>
      <c r="G318" s="98"/>
      <c r="H318" s="77"/>
    </row>
    <row r="319" spans="2:8" x14ac:dyDescent="0.25">
      <c r="B319" s="850"/>
      <c r="C319" s="147" t="s">
        <v>136</v>
      </c>
      <c r="D319" s="148">
        <f>'2_Видатки (базові)'!D319</f>
        <v>0</v>
      </c>
      <c r="E319" s="98"/>
      <c r="F319" s="98"/>
      <c r="G319" s="98"/>
      <c r="H319" s="77"/>
    </row>
    <row r="320" spans="2:8" x14ac:dyDescent="0.25">
      <c r="B320" s="850"/>
      <c r="C320" s="147" t="s">
        <v>137</v>
      </c>
      <c r="D320" s="148">
        <f>'2_Видатки (базові)'!D320</f>
        <v>0</v>
      </c>
      <c r="E320" s="98"/>
      <c r="F320" s="98"/>
      <c r="G320" s="98"/>
      <c r="H320" s="77"/>
    </row>
    <row r="321" spans="2:8" x14ac:dyDescent="0.25">
      <c r="B321" s="850"/>
      <c r="C321" s="147" t="s">
        <v>140</v>
      </c>
      <c r="D321" s="102">
        <f>'2_Видатки (базові)'!D321</f>
        <v>0</v>
      </c>
      <c r="E321" s="98"/>
      <c r="F321" s="98"/>
      <c r="G321" s="98"/>
      <c r="H321" s="77"/>
    </row>
    <row r="322" spans="2:8" ht="17.25" thickBot="1" x14ac:dyDescent="0.3">
      <c r="B322" s="851"/>
      <c r="C322" s="307" t="s">
        <v>148</v>
      </c>
      <c r="D322" s="102">
        <f>'2_Видатки (базові)'!D322</f>
        <v>0</v>
      </c>
      <c r="E322" s="98"/>
      <c r="F322" s="98"/>
      <c r="G322" s="98"/>
      <c r="H322" s="77"/>
    </row>
    <row r="323" spans="2:8" ht="33" x14ac:dyDescent="0.25">
      <c r="B323" s="849">
        <v>3142</v>
      </c>
      <c r="C323" s="143" t="s">
        <v>207</v>
      </c>
      <c r="D323" s="144">
        <f>SUM(D324:D327)</f>
        <v>0</v>
      </c>
      <c r="E323" s="98"/>
      <c r="F323" s="98"/>
      <c r="G323" s="98"/>
      <c r="H323" s="77"/>
    </row>
    <row r="324" spans="2:8" x14ac:dyDescent="0.25">
      <c r="B324" s="850"/>
      <c r="C324" s="147" t="s">
        <v>136</v>
      </c>
      <c r="D324" s="148">
        <f>'2_Видатки (базові)'!D324</f>
        <v>0</v>
      </c>
      <c r="E324" s="98"/>
      <c r="F324" s="98"/>
      <c r="G324" s="98"/>
      <c r="H324" s="77"/>
    </row>
    <row r="325" spans="2:8" x14ac:dyDescent="0.25">
      <c r="B325" s="850"/>
      <c r="C325" s="147" t="s">
        <v>137</v>
      </c>
      <c r="D325" s="148">
        <f>'2_Видатки (базові)'!D325</f>
        <v>0</v>
      </c>
      <c r="E325" s="98"/>
      <c r="F325" s="98"/>
      <c r="G325" s="98"/>
      <c r="H325" s="77"/>
    </row>
    <row r="326" spans="2:8" x14ac:dyDescent="0.25">
      <c r="B326" s="850"/>
      <c r="C326" s="147" t="s">
        <v>140</v>
      </c>
      <c r="D326" s="102">
        <f>'2_Видатки (базові)'!D326</f>
        <v>0</v>
      </c>
      <c r="E326" s="98"/>
      <c r="F326" s="98"/>
      <c r="G326" s="98"/>
      <c r="H326" s="77"/>
    </row>
    <row r="327" spans="2:8" ht="17.25" thickBot="1" x14ac:dyDescent="0.3">
      <c r="B327" s="851"/>
      <c r="C327" s="307" t="s">
        <v>148</v>
      </c>
      <c r="D327" s="102">
        <f>'2_Видатки (базові)'!D327</f>
        <v>0</v>
      </c>
      <c r="E327" s="98"/>
      <c r="F327" s="98"/>
      <c r="G327" s="98"/>
      <c r="H327" s="77"/>
    </row>
    <row r="328" spans="2:8" ht="49.5" x14ac:dyDescent="0.25">
      <c r="B328" s="849">
        <v>3143</v>
      </c>
      <c r="C328" s="143" t="s">
        <v>208</v>
      </c>
      <c r="D328" s="144">
        <f>SUM(D329:D332)</f>
        <v>0</v>
      </c>
      <c r="E328" s="98"/>
      <c r="F328" s="98"/>
      <c r="G328" s="98"/>
      <c r="H328" s="77"/>
    </row>
    <row r="329" spans="2:8" x14ac:dyDescent="0.25">
      <c r="B329" s="850"/>
      <c r="C329" s="147" t="s">
        <v>136</v>
      </c>
      <c r="D329" s="148">
        <f>'2_Видатки (базові)'!D329</f>
        <v>0</v>
      </c>
      <c r="E329" s="98"/>
      <c r="F329" s="98"/>
      <c r="G329" s="98"/>
      <c r="H329" s="77"/>
    </row>
    <row r="330" spans="2:8" x14ac:dyDescent="0.25">
      <c r="B330" s="850"/>
      <c r="C330" s="147" t="s">
        <v>137</v>
      </c>
      <c r="D330" s="148">
        <f>'2_Видатки (базові)'!D330</f>
        <v>0</v>
      </c>
      <c r="E330" s="98"/>
      <c r="F330" s="98"/>
      <c r="G330" s="98"/>
      <c r="H330" s="77"/>
    </row>
    <row r="331" spans="2:8" x14ac:dyDescent="0.25">
      <c r="B331" s="850"/>
      <c r="C331" s="147" t="s">
        <v>140</v>
      </c>
      <c r="D331" s="102">
        <f>'2_Видатки (базові)'!D331</f>
        <v>0</v>
      </c>
      <c r="E331" s="98"/>
      <c r="F331" s="98"/>
      <c r="G331" s="98"/>
      <c r="H331" s="77"/>
    </row>
    <row r="332" spans="2:8" ht="17.25" thickBot="1" x14ac:dyDescent="0.3">
      <c r="B332" s="851"/>
      <c r="C332" s="307" t="s">
        <v>148</v>
      </c>
      <c r="D332" s="102">
        <f>'2_Видатки (базові)'!D332</f>
        <v>0</v>
      </c>
      <c r="E332" s="98"/>
      <c r="F332" s="98"/>
      <c r="G332" s="98"/>
      <c r="H332" s="77"/>
    </row>
    <row r="333" spans="2:8" ht="33" x14ac:dyDescent="0.25">
      <c r="B333" s="824">
        <v>3150</v>
      </c>
      <c r="C333" s="143" t="s">
        <v>209</v>
      </c>
      <c r="D333" s="144">
        <f>SUM(D334:D337)</f>
        <v>0</v>
      </c>
      <c r="E333" s="98"/>
      <c r="F333" s="98"/>
      <c r="G333" s="98"/>
      <c r="H333" s="77"/>
    </row>
    <row r="334" spans="2:8" x14ac:dyDescent="0.25">
      <c r="B334" s="822"/>
      <c r="C334" s="147" t="s">
        <v>136</v>
      </c>
      <c r="D334" s="148">
        <f>'2_Видатки (базові)'!D334</f>
        <v>0</v>
      </c>
      <c r="E334" s="98"/>
      <c r="F334" s="98"/>
      <c r="G334" s="98"/>
      <c r="H334" s="77"/>
    </row>
    <row r="335" spans="2:8" x14ac:dyDescent="0.25">
      <c r="B335" s="822"/>
      <c r="C335" s="147" t="s">
        <v>137</v>
      </c>
      <c r="D335" s="148">
        <f>'2_Видатки (базові)'!D335</f>
        <v>0</v>
      </c>
      <c r="E335" s="98"/>
      <c r="F335" s="98"/>
      <c r="G335" s="98"/>
      <c r="H335" s="77"/>
    </row>
    <row r="336" spans="2:8" x14ac:dyDescent="0.25">
      <c r="B336" s="822"/>
      <c r="C336" s="147" t="s">
        <v>140</v>
      </c>
      <c r="D336" s="102">
        <f>'2_Видатки (базові)'!D336</f>
        <v>0</v>
      </c>
      <c r="E336" s="98"/>
      <c r="F336" s="98"/>
      <c r="G336" s="98"/>
      <c r="H336" s="77"/>
    </row>
    <row r="337" spans="2:8" ht="17.25" thickBot="1" x14ac:dyDescent="0.3">
      <c r="B337" s="823"/>
      <c r="C337" s="307" t="s">
        <v>148</v>
      </c>
      <c r="D337" s="102">
        <f>'2_Видатки (базові)'!D337</f>
        <v>0</v>
      </c>
      <c r="E337" s="98"/>
      <c r="F337" s="98"/>
      <c r="G337" s="98"/>
      <c r="H337" s="77"/>
    </row>
    <row r="338" spans="2:8" ht="33" x14ac:dyDescent="0.25">
      <c r="B338" s="824">
        <v>3160</v>
      </c>
      <c r="C338" s="143" t="s">
        <v>210</v>
      </c>
      <c r="D338" s="144">
        <f>SUM(D339:D342)</f>
        <v>0</v>
      </c>
      <c r="E338" s="98"/>
      <c r="F338" s="98"/>
      <c r="G338" s="98"/>
      <c r="H338" s="77"/>
    </row>
    <row r="339" spans="2:8" x14ac:dyDescent="0.25">
      <c r="B339" s="822"/>
      <c r="C339" s="147" t="s">
        <v>136</v>
      </c>
      <c r="D339" s="148">
        <f>'2_Видатки (базові)'!D339</f>
        <v>0</v>
      </c>
      <c r="E339" s="98"/>
      <c r="F339" s="98"/>
      <c r="G339" s="98"/>
      <c r="H339" s="77"/>
    </row>
    <row r="340" spans="2:8" x14ac:dyDescent="0.25">
      <c r="B340" s="822"/>
      <c r="C340" s="147" t="s">
        <v>137</v>
      </c>
      <c r="D340" s="148">
        <f>'2_Видатки (базові)'!D340</f>
        <v>0</v>
      </c>
      <c r="E340" s="98"/>
      <c r="F340" s="98"/>
      <c r="G340" s="98"/>
      <c r="H340" s="77"/>
    </row>
    <row r="341" spans="2:8" x14ac:dyDescent="0.25">
      <c r="B341" s="822"/>
      <c r="C341" s="147" t="s">
        <v>140</v>
      </c>
      <c r="D341" s="102">
        <f>'2_Видатки (базові)'!D341</f>
        <v>0</v>
      </c>
      <c r="E341" s="98"/>
      <c r="F341" s="98"/>
      <c r="G341" s="98"/>
      <c r="H341" s="77"/>
    </row>
    <row r="342" spans="2:8" ht="17.25" thickBot="1" x14ac:dyDescent="0.3">
      <c r="B342" s="825"/>
      <c r="C342" s="149" t="s">
        <v>148</v>
      </c>
      <c r="D342" s="118">
        <f>'2_Видатки (базові)'!D342</f>
        <v>0</v>
      </c>
      <c r="E342" s="98"/>
      <c r="F342" s="98"/>
      <c r="G342" s="98"/>
      <c r="H342" s="77"/>
    </row>
    <row r="343" spans="2:8" s="294" customFormat="1" ht="17.25" thickBot="1" x14ac:dyDescent="0.3">
      <c r="B343" s="145"/>
      <c r="C343" s="320"/>
      <c r="D343" s="57"/>
      <c r="E343" s="57"/>
      <c r="F343" s="57"/>
      <c r="G343" s="57"/>
    </row>
    <row r="344" spans="2:8" s="77" customFormat="1" ht="43.5" customHeight="1" thickBot="1" x14ac:dyDescent="0.3">
      <c r="B344" s="20" t="s">
        <v>100</v>
      </c>
      <c r="C344" s="21" t="s">
        <v>153</v>
      </c>
      <c r="D344" s="22" t="s">
        <v>65</v>
      </c>
      <c r="E344" s="98"/>
      <c r="F344" s="98"/>
      <c r="G344" s="98"/>
    </row>
    <row r="345" spans="2:8" ht="33" x14ac:dyDescent="0.25">
      <c r="B345" s="818">
        <v>3200</v>
      </c>
      <c r="C345" s="143" t="s">
        <v>211</v>
      </c>
      <c r="D345" s="144">
        <f>D350+D355+D360+D365</f>
        <v>0</v>
      </c>
      <c r="E345" s="57"/>
      <c r="F345" s="57"/>
      <c r="G345" s="57"/>
      <c r="H345" s="77"/>
    </row>
    <row r="346" spans="2:8" x14ac:dyDescent="0.25">
      <c r="B346" s="819"/>
      <c r="C346" s="147" t="s">
        <v>136</v>
      </c>
      <c r="D346" s="148">
        <f>'2_Видатки (базові)'!D346</f>
        <v>0</v>
      </c>
      <c r="E346" s="57"/>
      <c r="F346" s="57"/>
      <c r="G346" s="57"/>
      <c r="H346" s="77"/>
    </row>
    <row r="347" spans="2:8" x14ac:dyDescent="0.25">
      <c r="B347" s="819"/>
      <c r="C347" s="147" t="s">
        <v>137</v>
      </c>
      <c r="D347" s="148">
        <f>'2_Видатки (базові)'!D347</f>
        <v>0</v>
      </c>
      <c r="E347" s="57"/>
      <c r="F347" s="57"/>
      <c r="G347" s="57"/>
      <c r="H347" s="77"/>
    </row>
    <row r="348" spans="2:8" x14ac:dyDescent="0.25">
      <c r="B348" s="819"/>
      <c r="C348" s="147" t="s">
        <v>140</v>
      </c>
      <c r="D348" s="148">
        <f>D353+D358+D363+D368</f>
        <v>0</v>
      </c>
      <c r="E348" s="57"/>
      <c r="F348" s="57"/>
      <c r="G348" s="57"/>
      <c r="H348" s="77"/>
    </row>
    <row r="349" spans="2:8" ht="17.25" thickBot="1" x14ac:dyDescent="0.3">
      <c r="B349" s="844"/>
      <c r="C349" s="307" t="s">
        <v>148</v>
      </c>
      <c r="D349" s="319">
        <f t="shared" ref="D349" si="34">D354+D359+D364+D369</f>
        <v>0</v>
      </c>
      <c r="E349" s="57"/>
      <c r="F349" s="57"/>
      <c r="G349" s="57"/>
      <c r="H349" s="77"/>
    </row>
    <row r="350" spans="2:8" ht="49.5" x14ac:dyDescent="0.25">
      <c r="B350" s="824">
        <v>3210</v>
      </c>
      <c r="C350" s="143" t="s">
        <v>212</v>
      </c>
      <c r="D350" s="144">
        <f>SUM(D351:D354)</f>
        <v>0</v>
      </c>
      <c r="E350" s="57"/>
      <c r="F350" s="57"/>
      <c r="G350" s="57"/>
      <c r="H350" s="77"/>
    </row>
    <row r="351" spans="2:8" x14ac:dyDescent="0.25">
      <c r="B351" s="822"/>
      <c r="C351" s="147" t="s">
        <v>136</v>
      </c>
      <c r="D351" s="148">
        <f>'2_Видатки (базові)'!D351</f>
        <v>0</v>
      </c>
      <c r="E351" s="57"/>
      <c r="F351" s="57"/>
      <c r="G351" s="57"/>
      <c r="H351" s="77"/>
    </row>
    <row r="352" spans="2:8" x14ac:dyDescent="0.25">
      <c r="B352" s="822"/>
      <c r="C352" s="147" t="s">
        <v>137</v>
      </c>
      <c r="D352" s="148">
        <f>'2_Видатки (базові)'!D352</f>
        <v>0</v>
      </c>
      <c r="E352" s="57"/>
      <c r="F352" s="57"/>
      <c r="G352" s="57"/>
      <c r="H352" s="77"/>
    </row>
    <row r="353" spans="2:8" x14ac:dyDescent="0.25">
      <c r="B353" s="822"/>
      <c r="C353" s="147" t="s">
        <v>140</v>
      </c>
      <c r="D353" s="102">
        <f>'2_Видатки (базові)'!D353</f>
        <v>0</v>
      </c>
      <c r="E353" s="57"/>
      <c r="F353" s="57"/>
      <c r="G353" s="57"/>
      <c r="H353" s="77"/>
    </row>
    <row r="354" spans="2:8" ht="17.25" thickBot="1" x14ac:dyDescent="0.3">
      <c r="B354" s="823"/>
      <c r="C354" s="307" t="s">
        <v>148</v>
      </c>
      <c r="D354" s="118">
        <f>'2_Видатки (базові)'!D354</f>
        <v>0</v>
      </c>
      <c r="E354" s="57"/>
      <c r="F354" s="57"/>
      <c r="G354" s="57"/>
      <c r="H354" s="77"/>
    </row>
    <row r="355" spans="2:8" ht="49.5" x14ac:dyDescent="0.25">
      <c r="B355" s="824">
        <v>3220</v>
      </c>
      <c r="C355" s="143" t="s">
        <v>213</v>
      </c>
      <c r="D355" s="144">
        <f>SUM(D356:D359)</f>
        <v>0</v>
      </c>
      <c r="E355" s="57"/>
      <c r="F355" s="57"/>
      <c r="G355" s="57"/>
      <c r="H355" s="77"/>
    </row>
    <row r="356" spans="2:8" x14ac:dyDescent="0.25">
      <c r="B356" s="822"/>
      <c r="C356" s="147" t="s">
        <v>136</v>
      </c>
      <c r="D356" s="148">
        <f>'2_Видатки (базові)'!D356</f>
        <v>0</v>
      </c>
      <c r="E356" s="57"/>
      <c r="F356" s="57"/>
      <c r="G356" s="57"/>
      <c r="H356" s="77"/>
    </row>
    <row r="357" spans="2:8" x14ac:dyDescent="0.25">
      <c r="B357" s="822"/>
      <c r="C357" s="147" t="s">
        <v>137</v>
      </c>
      <c r="D357" s="148">
        <f>'2_Видатки (базові)'!D357</f>
        <v>0</v>
      </c>
      <c r="E357" s="57"/>
      <c r="F357" s="57"/>
      <c r="G357" s="57"/>
      <c r="H357" s="77"/>
    </row>
    <row r="358" spans="2:8" x14ac:dyDescent="0.25">
      <c r="B358" s="822"/>
      <c r="C358" s="147" t="s">
        <v>140</v>
      </c>
      <c r="D358" s="102">
        <f>'2_Видатки (базові)'!D358</f>
        <v>0</v>
      </c>
      <c r="E358" s="57"/>
      <c r="F358" s="57"/>
      <c r="G358" s="57"/>
      <c r="H358" s="77"/>
    </row>
    <row r="359" spans="2:8" ht="17.25" thickBot="1" x14ac:dyDescent="0.3">
      <c r="B359" s="823"/>
      <c r="C359" s="307" t="s">
        <v>148</v>
      </c>
      <c r="D359" s="118">
        <f>'2_Видатки (базові)'!D359</f>
        <v>0</v>
      </c>
      <c r="E359" s="57"/>
      <c r="F359" s="57"/>
      <c r="G359" s="57"/>
      <c r="H359" s="77"/>
    </row>
    <row r="360" spans="2:8" ht="49.5" x14ac:dyDescent="0.25">
      <c r="B360" s="824">
        <v>3230</v>
      </c>
      <c r="C360" s="143" t="s">
        <v>214</v>
      </c>
      <c r="D360" s="144">
        <f>SUM(D361:D364)</f>
        <v>0</v>
      </c>
      <c r="E360" s="57"/>
      <c r="F360" s="57"/>
      <c r="G360" s="57"/>
      <c r="H360" s="77"/>
    </row>
    <row r="361" spans="2:8" x14ac:dyDescent="0.25">
      <c r="B361" s="822"/>
      <c r="C361" s="147" t="s">
        <v>136</v>
      </c>
      <c r="D361" s="148">
        <f>'2_Видатки (базові)'!D361</f>
        <v>0</v>
      </c>
      <c r="E361" s="57"/>
      <c r="F361" s="57"/>
      <c r="G361" s="57"/>
      <c r="H361" s="77"/>
    </row>
    <row r="362" spans="2:8" x14ac:dyDescent="0.25">
      <c r="B362" s="822"/>
      <c r="C362" s="147" t="s">
        <v>137</v>
      </c>
      <c r="D362" s="148">
        <f>'2_Видатки (базові)'!D362</f>
        <v>0</v>
      </c>
      <c r="E362" s="57"/>
      <c r="F362" s="57"/>
      <c r="G362" s="57"/>
      <c r="H362" s="77"/>
    </row>
    <row r="363" spans="2:8" x14ac:dyDescent="0.25">
      <c r="B363" s="822"/>
      <c r="C363" s="147" t="s">
        <v>140</v>
      </c>
      <c r="D363" s="102">
        <f>'2_Видатки (базові)'!D363</f>
        <v>0</v>
      </c>
      <c r="E363" s="57"/>
      <c r="F363" s="57"/>
      <c r="G363" s="57"/>
      <c r="H363" s="77"/>
    </row>
    <row r="364" spans="2:8" ht="17.25" thickBot="1" x14ac:dyDescent="0.3">
      <c r="B364" s="823"/>
      <c r="C364" s="307" t="s">
        <v>148</v>
      </c>
      <c r="D364" s="118">
        <f>'2_Видатки (базові)'!D364</f>
        <v>0</v>
      </c>
      <c r="E364" s="57"/>
      <c r="F364" s="57"/>
      <c r="G364" s="57"/>
      <c r="H364" s="77"/>
    </row>
    <row r="365" spans="2:8" ht="33" x14ac:dyDescent="0.25">
      <c r="B365" s="824">
        <v>3240</v>
      </c>
      <c r="C365" s="143" t="s">
        <v>215</v>
      </c>
      <c r="D365" s="144">
        <f>SUM(D366:D369)</f>
        <v>0</v>
      </c>
      <c r="E365" s="57"/>
      <c r="F365" s="57"/>
      <c r="G365" s="57"/>
      <c r="H365" s="77"/>
    </row>
    <row r="366" spans="2:8" x14ac:dyDescent="0.25">
      <c r="B366" s="822"/>
      <c r="C366" s="147" t="s">
        <v>136</v>
      </c>
      <c r="D366" s="148">
        <f>'2_Видатки (базові)'!D366</f>
        <v>0</v>
      </c>
      <c r="E366" s="57"/>
      <c r="F366" s="57"/>
      <c r="G366" s="57"/>
      <c r="H366" s="77"/>
    </row>
    <row r="367" spans="2:8" x14ac:dyDescent="0.25">
      <c r="B367" s="822"/>
      <c r="C367" s="147" t="s">
        <v>137</v>
      </c>
      <c r="D367" s="148">
        <f>'2_Видатки (базові)'!D367</f>
        <v>0</v>
      </c>
      <c r="E367" s="57"/>
      <c r="F367" s="57"/>
      <c r="G367" s="57"/>
      <c r="H367" s="77"/>
    </row>
    <row r="368" spans="2:8" x14ac:dyDescent="0.25">
      <c r="B368" s="822"/>
      <c r="C368" s="147" t="s">
        <v>140</v>
      </c>
      <c r="D368" s="102">
        <f>'2_Видатки (базові)'!D368</f>
        <v>0</v>
      </c>
      <c r="E368" s="57"/>
      <c r="F368" s="57"/>
      <c r="G368" s="57"/>
      <c r="H368" s="77"/>
    </row>
    <row r="369" spans="2:8" ht="17.25" thickBot="1" x14ac:dyDescent="0.3">
      <c r="B369" s="825"/>
      <c r="C369" s="149" t="s">
        <v>148</v>
      </c>
      <c r="D369" s="118">
        <f>'2_Видатки (базові)'!D369</f>
        <v>0</v>
      </c>
      <c r="E369" s="57"/>
      <c r="F369" s="57"/>
      <c r="G369" s="57"/>
      <c r="H369" s="77"/>
    </row>
    <row r="370" spans="2:8" s="77" customFormat="1" x14ac:dyDescent="0.25">
      <c r="B370" s="82"/>
      <c r="C370" s="83"/>
      <c r="D370" s="57"/>
      <c r="E370" s="57"/>
      <c r="F370" s="57"/>
      <c r="G370" s="57"/>
    </row>
    <row r="371" spans="2:8" s="295" customFormat="1" x14ac:dyDescent="0.25">
      <c r="B371" s="845" t="s">
        <v>225</v>
      </c>
      <c r="C371" s="845"/>
      <c r="D371" s="845"/>
      <c r="E371" s="292"/>
      <c r="F371" s="292"/>
      <c r="G371" s="292"/>
    </row>
    <row r="372" spans="2:8" s="77" customFormat="1" ht="17.25" thickBot="1" x14ac:dyDescent="0.3">
      <c r="B372" s="293"/>
      <c r="C372" s="293"/>
      <c r="D372" s="293"/>
      <c r="E372" s="293"/>
      <c r="F372" s="293"/>
      <c r="G372" s="293"/>
    </row>
    <row r="373" spans="2:8" s="77" customFormat="1" ht="33.75" thickBot="1" x14ac:dyDescent="0.3">
      <c r="B373" s="20" t="s">
        <v>100</v>
      </c>
      <c r="C373" s="21" t="s">
        <v>153</v>
      </c>
      <c r="D373" s="22" t="s">
        <v>65</v>
      </c>
      <c r="E373" s="293"/>
      <c r="F373" s="293"/>
      <c r="G373" s="293"/>
    </row>
    <row r="374" spans="2:8" ht="33" x14ac:dyDescent="0.25">
      <c r="B374" s="818" t="s">
        <v>103</v>
      </c>
      <c r="C374" s="321" t="s">
        <v>217</v>
      </c>
      <c r="D374" s="144">
        <f>SUM(D375:D378)</f>
        <v>0</v>
      </c>
      <c r="E374" s="57"/>
      <c r="F374" s="57"/>
      <c r="G374" s="57"/>
      <c r="H374" s="77"/>
    </row>
    <row r="375" spans="2:8" x14ac:dyDescent="0.25">
      <c r="B375" s="819"/>
      <c r="C375" s="147" t="s">
        <v>136</v>
      </c>
      <c r="D375" s="148">
        <f>'2_Видатки (базові)'!D375</f>
        <v>0</v>
      </c>
      <c r="E375" s="57"/>
      <c r="F375" s="57"/>
      <c r="G375" s="57"/>
      <c r="H375" s="77"/>
    </row>
    <row r="376" spans="2:8" x14ac:dyDescent="0.25">
      <c r="B376" s="819"/>
      <c r="C376" s="147" t="s">
        <v>137</v>
      </c>
      <c r="D376" s="148">
        <f>'2_Видатки (базові)'!D376</f>
        <v>0</v>
      </c>
      <c r="E376" s="57"/>
      <c r="F376" s="57"/>
      <c r="G376" s="57"/>
      <c r="H376" s="77"/>
    </row>
    <row r="377" spans="2:8" x14ac:dyDescent="0.25">
      <c r="B377" s="819"/>
      <c r="C377" s="147" t="s">
        <v>140</v>
      </c>
      <c r="D377" s="102">
        <f>'2_Видатки (базові)'!D377</f>
        <v>0</v>
      </c>
      <c r="E377" s="57"/>
      <c r="F377" s="57"/>
      <c r="G377" s="57"/>
      <c r="H377" s="77"/>
    </row>
    <row r="378" spans="2:8" s="77" customFormat="1" ht="17.25" thickBot="1" x14ac:dyDescent="0.3">
      <c r="B378" s="820"/>
      <c r="C378" s="149" t="s">
        <v>148</v>
      </c>
      <c r="D378" s="118">
        <f>'2_Видатки (базові)'!D378</f>
        <v>0</v>
      </c>
      <c r="E378" s="57"/>
      <c r="F378" s="57"/>
      <c r="G378" s="57"/>
    </row>
    <row r="379" spans="2:8" s="294" customFormat="1" x14ac:dyDescent="0.25">
      <c r="B379" s="322"/>
      <c r="C379" s="320"/>
      <c r="D379" s="57"/>
      <c r="E379" s="57"/>
      <c r="F379" s="57"/>
      <c r="G379" s="57"/>
    </row>
    <row r="380" spans="2:8" s="294" customFormat="1" x14ac:dyDescent="0.25">
      <c r="C380" s="119"/>
    </row>
    <row r="381" spans="2:8" s="294" customFormat="1" x14ac:dyDescent="0.25">
      <c r="C381" s="119"/>
    </row>
    <row r="382" spans="2:8" x14ac:dyDescent="0.25">
      <c r="C382" s="323"/>
      <c r="F382" s="77"/>
      <c r="G382" s="77"/>
      <c r="H382" s="77"/>
    </row>
    <row r="383" spans="2:8" x14ac:dyDescent="0.25">
      <c r="C383" s="323"/>
      <c r="F383" s="77"/>
      <c r="G383" s="77"/>
      <c r="H383" s="77"/>
    </row>
    <row r="384" spans="2:8" x14ac:dyDescent="0.25">
      <c r="C384" s="323"/>
      <c r="F384" s="77"/>
      <c r="G384" s="77"/>
      <c r="H384" s="77"/>
    </row>
    <row r="385" spans="3:8" x14ac:dyDescent="0.25">
      <c r="C385" s="323"/>
      <c r="F385" s="77"/>
      <c r="G385" s="77"/>
      <c r="H385" s="77"/>
    </row>
    <row r="386" spans="3:8" x14ac:dyDescent="0.25">
      <c r="C386" s="323"/>
      <c r="F386" s="77"/>
      <c r="G386" s="77"/>
      <c r="H386" s="77"/>
    </row>
    <row r="387" spans="3:8" x14ac:dyDescent="0.25">
      <c r="C387" s="323"/>
      <c r="F387" s="77"/>
      <c r="G387" s="77"/>
      <c r="H387" s="77"/>
    </row>
    <row r="388" spans="3:8" x14ac:dyDescent="0.25">
      <c r="C388" s="323"/>
      <c r="F388" s="77"/>
      <c r="G388" s="77"/>
      <c r="H388" s="77"/>
    </row>
    <row r="389" spans="3:8" x14ac:dyDescent="0.25">
      <c r="C389" s="323"/>
      <c r="F389" s="77"/>
      <c r="G389" s="77"/>
      <c r="H389" s="77"/>
    </row>
    <row r="390" spans="3:8" x14ac:dyDescent="0.25">
      <c r="C390" s="323"/>
      <c r="F390" s="77"/>
      <c r="G390" s="77"/>
      <c r="H390" s="77"/>
    </row>
    <row r="391" spans="3:8" x14ac:dyDescent="0.25">
      <c r="C391" s="323"/>
      <c r="F391" s="77"/>
      <c r="G391" s="77"/>
      <c r="H391" s="77"/>
    </row>
    <row r="392" spans="3:8" x14ac:dyDescent="0.25">
      <c r="C392" s="323"/>
      <c r="F392" s="77"/>
      <c r="G392" s="77"/>
      <c r="H392" s="77"/>
    </row>
    <row r="393" spans="3:8" x14ac:dyDescent="0.25">
      <c r="C393" s="323"/>
      <c r="F393" s="77"/>
      <c r="G393" s="77"/>
      <c r="H393" s="77"/>
    </row>
    <row r="394" spans="3:8" x14ac:dyDescent="0.25">
      <c r="C394" s="323"/>
      <c r="F394" s="77"/>
      <c r="G394" s="77"/>
      <c r="H394" s="77"/>
    </row>
    <row r="395" spans="3:8" x14ac:dyDescent="0.25">
      <c r="C395" s="323"/>
      <c r="F395" s="77"/>
      <c r="G395" s="77"/>
      <c r="H395" s="77"/>
    </row>
    <row r="396" spans="3:8" x14ac:dyDescent="0.25">
      <c r="C396" s="323"/>
      <c r="F396" s="77"/>
      <c r="G396" s="77"/>
      <c r="H396" s="77"/>
    </row>
    <row r="397" spans="3:8" x14ac:dyDescent="0.25">
      <c r="C397" s="323"/>
      <c r="F397" s="77"/>
      <c r="G397" s="77"/>
      <c r="H397" s="77"/>
    </row>
    <row r="398" spans="3:8" x14ac:dyDescent="0.25">
      <c r="C398" s="323"/>
      <c r="F398" s="77"/>
      <c r="G398" s="77"/>
      <c r="H398" s="77"/>
    </row>
    <row r="399" spans="3:8" x14ac:dyDescent="0.25">
      <c r="C399" s="323"/>
      <c r="F399" s="77"/>
      <c r="G399" s="77"/>
      <c r="H399" s="77"/>
    </row>
    <row r="400" spans="3:8" x14ac:dyDescent="0.25">
      <c r="C400" s="323"/>
      <c r="F400" s="77"/>
      <c r="G400" s="77"/>
      <c r="H400" s="77"/>
    </row>
    <row r="401" spans="3:8" x14ac:dyDescent="0.25">
      <c r="C401" s="323"/>
      <c r="F401" s="77"/>
      <c r="G401" s="77"/>
      <c r="H401" s="77"/>
    </row>
    <row r="402" spans="3:8" x14ac:dyDescent="0.25">
      <c r="C402" s="323"/>
      <c r="F402" s="77"/>
      <c r="G402" s="77"/>
      <c r="H402" s="77"/>
    </row>
    <row r="403" spans="3:8" x14ac:dyDescent="0.25">
      <c r="C403" s="323"/>
      <c r="F403" s="77"/>
      <c r="G403" s="77"/>
      <c r="H403" s="77"/>
    </row>
    <row r="404" spans="3:8" x14ac:dyDescent="0.25">
      <c r="C404" s="323"/>
      <c r="F404" s="77"/>
      <c r="G404" s="77"/>
      <c r="H404" s="77"/>
    </row>
    <row r="405" spans="3:8" x14ac:dyDescent="0.25">
      <c r="C405" s="323"/>
      <c r="F405" s="77"/>
      <c r="G405" s="77"/>
      <c r="H405" s="77"/>
    </row>
    <row r="406" spans="3:8" x14ac:dyDescent="0.25">
      <c r="C406" s="323"/>
      <c r="F406" s="77"/>
      <c r="G406" s="77"/>
      <c r="H406" s="77"/>
    </row>
    <row r="407" spans="3:8" x14ac:dyDescent="0.25">
      <c r="C407" s="323"/>
      <c r="F407" s="77"/>
      <c r="G407" s="77"/>
      <c r="H407" s="77"/>
    </row>
    <row r="408" spans="3:8" x14ac:dyDescent="0.25">
      <c r="C408" s="323"/>
      <c r="F408" s="77"/>
      <c r="G408" s="77"/>
      <c r="H408" s="77"/>
    </row>
    <row r="409" spans="3:8" x14ac:dyDescent="0.25">
      <c r="C409" s="323"/>
      <c r="F409" s="77"/>
      <c r="G409" s="77"/>
      <c r="H409" s="77"/>
    </row>
    <row r="410" spans="3:8" x14ac:dyDescent="0.25">
      <c r="C410" s="323"/>
      <c r="F410" s="77"/>
      <c r="G410" s="77"/>
      <c r="H410" s="77"/>
    </row>
    <row r="411" spans="3:8" x14ac:dyDescent="0.25">
      <c r="C411" s="323"/>
      <c r="F411" s="77"/>
      <c r="G411" s="77"/>
      <c r="H411" s="77"/>
    </row>
    <row r="412" spans="3:8" x14ac:dyDescent="0.25">
      <c r="C412" s="323"/>
      <c r="F412" s="77"/>
      <c r="G412" s="77"/>
      <c r="H412" s="77"/>
    </row>
    <row r="413" spans="3:8" x14ac:dyDescent="0.25">
      <c r="C413" s="323"/>
      <c r="F413" s="77"/>
      <c r="G413" s="77"/>
      <c r="H413" s="77"/>
    </row>
    <row r="414" spans="3:8" x14ac:dyDescent="0.25">
      <c r="C414" s="323"/>
      <c r="F414" s="77"/>
      <c r="G414" s="77"/>
      <c r="H414" s="77"/>
    </row>
    <row r="415" spans="3:8" x14ac:dyDescent="0.25">
      <c r="C415" s="323"/>
      <c r="F415" s="77"/>
      <c r="G415" s="77"/>
      <c r="H415" s="77"/>
    </row>
    <row r="416" spans="3:8" x14ac:dyDescent="0.25">
      <c r="C416" s="323"/>
      <c r="F416" s="77"/>
      <c r="G416" s="77"/>
      <c r="H416" s="77"/>
    </row>
    <row r="417" spans="3:8" x14ac:dyDescent="0.25">
      <c r="C417" s="323"/>
      <c r="F417" s="77"/>
      <c r="G417" s="77"/>
      <c r="H417" s="77"/>
    </row>
    <row r="418" spans="3:8" x14ac:dyDescent="0.25">
      <c r="C418" s="323"/>
      <c r="F418" s="77"/>
      <c r="G418" s="77"/>
      <c r="H418" s="77"/>
    </row>
    <row r="419" spans="3:8" x14ac:dyDescent="0.25">
      <c r="C419" s="323"/>
      <c r="F419" s="77"/>
      <c r="G419" s="77"/>
      <c r="H419" s="77"/>
    </row>
    <row r="420" spans="3:8" x14ac:dyDescent="0.25">
      <c r="C420" s="323"/>
      <c r="F420" s="77"/>
      <c r="G420" s="77"/>
      <c r="H420" s="77"/>
    </row>
    <row r="421" spans="3:8" x14ac:dyDescent="0.25">
      <c r="C421" s="323"/>
      <c r="F421" s="77"/>
      <c r="G421" s="77"/>
      <c r="H421" s="77"/>
    </row>
    <row r="422" spans="3:8" x14ac:dyDescent="0.25">
      <c r="C422" s="323"/>
      <c r="F422" s="77"/>
      <c r="G422" s="77"/>
      <c r="H422" s="77"/>
    </row>
    <row r="423" spans="3:8" x14ac:dyDescent="0.25">
      <c r="C423" s="323"/>
      <c r="F423" s="77"/>
      <c r="G423" s="77"/>
      <c r="H423" s="77"/>
    </row>
    <row r="424" spans="3:8" x14ac:dyDescent="0.25">
      <c r="C424" s="323"/>
      <c r="F424" s="77"/>
      <c r="G424" s="77"/>
      <c r="H424" s="77"/>
    </row>
    <row r="425" spans="3:8" x14ac:dyDescent="0.25">
      <c r="C425" s="323"/>
      <c r="F425" s="77"/>
      <c r="G425" s="77"/>
      <c r="H425" s="77"/>
    </row>
    <row r="426" spans="3:8" x14ac:dyDescent="0.25">
      <c r="C426" s="323"/>
      <c r="F426" s="77"/>
      <c r="G426" s="77"/>
      <c r="H426" s="77"/>
    </row>
    <row r="427" spans="3:8" x14ac:dyDescent="0.25">
      <c r="C427" s="323"/>
      <c r="F427" s="77"/>
      <c r="G427" s="77"/>
      <c r="H427" s="77"/>
    </row>
    <row r="428" spans="3:8" x14ac:dyDescent="0.25">
      <c r="C428" s="323"/>
      <c r="F428" s="77"/>
      <c r="G428" s="77"/>
      <c r="H428" s="77"/>
    </row>
    <row r="429" spans="3:8" x14ac:dyDescent="0.25">
      <c r="C429" s="323"/>
      <c r="F429" s="77"/>
      <c r="G429" s="77"/>
      <c r="H429" s="77"/>
    </row>
    <row r="430" spans="3:8" x14ac:dyDescent="0.25">
      <c r="C430" s="323"/>
      <c r="F430" s="77"/>
      <c r="G430" s="77"/>
      <c r="H430" s="77"/>
    </row>
    <row r="431" spans="3:8" x14ac:dyDescent="0.25">
      <c r="C431" s="323"/>
      <c r="F431" s="77"/>
      <c r="G431" s="77"/>
      <c r="H431" s="77"/>
    </row>
    <row r="432" spans="3:8" x14ac:dyDescent="0.25">
      <c r="C432" s="323"/>
      <c r="F432" s="77"/>
      <c r="G432" s="77"/>
      <c r="H432" s="77"/>
    </row>
    <row r="433" spans="3:8" x14ac:dyDescent="0.25">
      <c r="C433" s="323"/>
      <c r="F433" s="77"/>
      <c r="G433" s="77"/>
      <c r="H433" s="77"/>
    </row>
    <row r="434" spans="3:8" x14ac:dyDescent="0.25">
      <c r="C434" s="323"/>
      <c r="F434" s="77"/>
      <c r="G434" s="77"/>
      <c r="H434" s="77"/>
    </row>
    <row r="435" spans="3:8" x14ac:dyDescent="0.25">
      <c r="C435" s="323"/>
      <c r="F435" s="77"/>
      <c r="G435" s="77"/>
      <c r="H435" s="77"/>
    </row>
    <row r="436" spans="3:8" x14ac:dyDescent="0.25">
      <c r="C436" s="323"/>
      <c r="F436" s="77"/>
      <c r="G436" s="77"/>
      <c r="H436" s="77"/>
    </row>
    <row r="437" spans="3:8" x14ac:dyDescent="0.25">
      <c r="C437" s="323"/>
      <c r="F437" s="77"/>
      <c r="G437" s="77"/>
      <c r="H437" s="77"/>
    </row>
    <row r="438" spans="3:8" x14ac:dyDescent="0.25">
      <c r="C438" s="323"/>
      <c r="F438" s="77"/>
      <c r="G438" s="77"/>
      <c r="H438" s="77"/>
    </row>
    <row r="439" spans="3:8" x14ac:dyDescent="0.25">
      <c r="C439" s="323"/>
      <c r="F439" s="77"/>
      <c r="G439" s="77"/>
      <c r="H439" s="77"/>
    </row>
    <row r="440" spans="3:8" x14ac:dyDescent="0.25">
      <c r="C440" s="323"/>
      <c r="F440" s="77"/>
      <c r="G440" s="77"/>
      <c r="H440" s="77"/>
    </row>
    <row r="441" spans="3:8" x14ac:dyDescent="0.25">
      <c r="C441" s="323"/>
      <c r="F441" s="77"/>
      <c r="G441" s="77"/>
      <c r="H441" s="77"/>
    </row>
    <row r="442" spans="3:8" x14ac:dyDescent="0.25">
      <c r="C442" s="323"/>
      <c r="F442" s="77"/>
      <c r="G442" s="77"/>
      <c r="H442" s="77"/>
    </row>
    <row r="443" spans="3:8" x14ac:dyDescent="0.25">
      <c r="C443" s="323"/>
      <c r="F443" s="77"/>
      <c r="G443" s="77"/>
      <c r="H443" s="77"/>
    </row>
    <row r="444" spans="3:8" x14ac:dyDescent="0.25">
      <c r="C444" s="323"/>
      <c r="F444" s="77"/>
      <c r="G444" s="77"/>
      <c r="H444" s="77"/>
    </row>
    <row r="445" spans="3:8" x14ac:dyDescent="0.25">
      <c r="C445" s="323"/>
      <c r="F445" s="77"/>
      <c r="G445" s="77"/>
      <c r="H445" s="77"/>
    </row>
    <row r="446" spans="3:8" x14ac:dyDescent="0.25">
      <c r="C446" s="323"/>
      <c r="F446" s="77"/>
      <c r="G446" s="77"/>
      <c r="H446" s="77"/>
    </row>
    <row r="447" spans="3:8" x14ac:dyDescent="0.25">
      <c r="C447" s="323"/>
      <c r="F447" s="77"/>
      <c r="G447" s="77"/>
      <c r="H447" s="77"/>
    </row>
    <row r="448" spans="3:8" x14ac:dyDescent="0.25">
      <c r="C448" s="323"/>
      <c r="F448" s="77"/>
      <c r="G448" s="77"/>
      <c r="H448" s="77"/>
    </row>
    <row r="449" spans="3:8" x14ac:dyDescent="0.25">
      <c r="C449" s="323"/>
      <c r="F449" s="77"/>
      <c r="G449" s="77"/>
      <c r="H449" s="77"/>
    </row>
    <row r="450" spans="3:8" x14ac:dyDescent="0.25">
      <c r="C450" s="323"/>
      <c r="F450" s="77"/>
      <c r="G450" s="77"/>
      <c r="H450" s="77"/>
    </row>
    <row r="451" spans="3:8" x14ac:dyDescent="0.25">
      <c r="C451" s="323"/>
    </row>
    <row r="452" spans="3:8" x14ac:dyDescent="0.25">
      <c r="C452" s="323"/>
    </row>
    <row r="453" spans="3:8" x14ac:dyDescent="0.25">
      <c r="C453" s="323"/>
    </row>
    <row r="454" spans="3:8" x14ac:dyDescent="0.25">
      <c r="C454" s="323"/>
    </row>
    <row r="455" spans="3:8" x14ac:dyDescent="0.25">
      <c r="C455" s="323"/>
    </row>
    <row r="456" spans="3:8" x14ac:dyDescent="0.25">
      <c r="C456" s="323"/>
    </row>
    <row r="457" spans="3:8" x14ac:dyDescent="0.25">
      <c r="C457" s="323"/>
    </row>
    <row r="458" spans="3:8" x14ac:dyDescent="0.25">
      <c r="C458" s="323"/>
    </row>
    <row r="459" spans="3:8" x14ac:dyDescent="0.25">
      <c r="C459" s="323"/>
    </row>
    <row r="460" spans="3:8" x14ac:dyDescent="0.25">
      <c r="C460" s="323"/>
    </row>
    <row r="461" spans="3:8" x14ac:dyDescent="0.25">
      <c r="C461" s="323"/>
    </row>
    <row r="462" spans="3:8" x14ac:dyDescent="0.25">
      <c r="C462" s="323"/>
    </row>
    <row r="463" spans="3:8" x14ac:dyDescent="0.25">
      <c r="C463" s="323"/>
    </row>
    <row r="464" spans="3:8" x14ac:dyDescent="0.25">
      <c r="C464" s="323"/>
    </row>
    <row r="465" spans="3:3" x14ac:dyDescent="0.25">
      <c r="C465" s="323"/>
    </row>
  </sheetData>
  <mergeCells count="94">
    <mergeCell ref="B283:B287"/>
    <mergeCell ref="B374:B378"/>
    <mergeCell ref="B318:B322"/>
    <mergeCell ref="B323:B327"/>
    <mergeCell ref="B328:B332"/>
    <mergeCell ref="B333:B337"/>
    <mergeCell ref="B338:B342"/>
    <mergeCell ref="B345:B349"/>
    <mergeCell ref="B350:B354"/>
    <mergeCell ref="B355:B359"/>
    <mergeCell ref="B360:B364"/>
    <mergeCell ref="B365:B369"/>
    <mergeCell ref="B251:B255"/>
    <mergeCell ref="B258:B262"/>
    <mergeCell ref="B264:D264"/>
    <mergeCell ref="B266:C266"/>
    <mergeCell ref="B371:D371"/>
    <mergeCell ref="B313:B317"/>
    <mergeCell ref="B268:C268"/>
    <mergeCell ref="B269:C269"/>
    <mergeCell ref="B270:C270"/>
    <mergeCell ref="B273:B277"/>
    <mergeCell ref="B278:B282"/>
    <mergeCell ref="B288:B292"/>
    <mergeCell ref="B293:B297"/>
    <mergeCell ref="B298:B302"/>
    <mergeCell ref="B303:B307"/>
    <mergeCell ref="B308:B312"/>
    <mergeCell ref="B267:C267"/>
    <mergeCell ref="F161:K161"/>
    <mergeCell ref="B168:B172"/>
    <mergeCell ref="B241:B245"/>
    <mergeCell ref="B180:B184"/>
    <mergeCell ref="B185:B189"/>
    <mergeCell ref="B190:B194"/>
    <mergeCell ref="B197:B201"/>
    <mergeCell ref="B202:B206"/>
    <mergeCell ref="B207:B211"/>
    <mergeCell ref="B214:B218"/>
    <mergeCell ref="B219:B223"/>
    <mergeCell ref="B224:B228"/>
    <mergeCell ref="B229:B233"/>
    <mergeCell ref="B236:B240"/>
    <mergeCell ref="B246:B250"/>
    <mergeCell ref="F126:K126"/>
    <mergeCell ref="B133:B137"/>
    <mergeCell ref="F133:K133"/>
    <mergeCell ref="B146:B150"/>
    <mergeCell ref="F146:K146"/>
    <mergeCell ref="B94:B98"/>
    <mergeCell ref="B99:B103"/>
    <mergeCell ref="B104:B108"/>
    <mergeCell ref="B173:B177"/>
    <mergeCell ref="B114:B118"/>
    <mergeCell ref="B121:B125"/>
    <mergeCell ref="B126:B130"/>
    <mergeCell ref="B161:B165"/>
    <mergeCell ref="B109:B113"/>
    <mergeCell ref="AT45:AT46"/>
    <mergeCell ref="AU45:BX45"/>
    <mergeCell ref="BY45:BY46"/>
    <mergeCell ref="B69:B73"/>
    <mergeCell ref="B76:B80"/>
    <mergeCell ref="F76:K76"/>
    <mergeCell ref="G45:G46"/>
    <mergeCell ref="H45:Q45"/>
    <mergeCell ref="R45:R46"/>
    <mergeCell ref="S45:AJ45"/>
    <mergeCell ref="AK45:AK46"/>
    <mergeCell ref="AL45:AS45"/>
    <mergeCell ref="F45:F46"/>
    <mergeCell ref="G47:BY47"/>
    <mergeCell ref="G52:BY52"/>
    <mergeCell ref="G57:BY57"/>
    <mergeCell ref="B84:B88"/>
    <mergeCell ref="B89:B93"/>
    <mergeCell ref="B30:C30"/>
    <mergeCell ref="B31:C31"/>
    <mergeCell ref="B34:B38"/>
    <mergeCell ref="B39:B43"/>
    <mergeCell ref="B44:B48"/>
    <mergeCell ref="A2:J2"/>
    <mergeCell ref="B29:C29"/>
    <mergeCell ref="B5:D5"/>
    <mergeCell ref="B7:C7"/>
    <mergeCell ref="B9:C9"/>
    <mergeCell ref="B11:C11"/>
    <mergeCell ref="B12:C12"/>
    <mergeCell ref="B14:C14"/>
    <mergeCell ref="B16:G16"/>
    <mergeCell ref="B25:D25"/>
    <mergeCell ref="B27:C27"/>
    <mergeCell ref="B28:C28"/>
    <mergeCell ref="B13:C13"/>
  </mergeCells>
  <conditionalFormatting sqref="G51:Q51 G50 I50:Q50">
    <cfRule type="cellIs" priority="3" operator="notBetween">
      <formula>$H$50</formula>
      <formula>$H$50</formula>
    </cfRule>
  </conditionalFormatting>
  <pageMargins left="0.7" right="0.7" top="0.75" bottom="0.75" header="0.3" footer="0.3"/>
  <pageSetup paperSize="9" orientation="portrait" r:id="rId1"/>
  <ignoredErrors>
    <ignoredError sqref="D266:D267 D268 C21:H21 D27:D29 C22:F22 H22 C19:D19 F19 C20:D20 F20:H20 D31:D32" unlockedFormula="1"/>
  </ignoredError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BE33F-16C0-4AD5-AF8B-D34F809FE6E5}">
  <dimension ref="A1:O40"/>
  <sheetViews>
    <sheetView zoomScaleNormal="100" workbookViewId="0">
      <selection activeCell="A2" sqref="A2:J2"/>
    </sheetView>
  </sheetViews>
  <sheetFormatPr defaultRowHeight="16.5" outlineLevelRow="1" x14ac:dyDescent="0.25"/>
  <cols>
    <col min="1" max="1" width="9.140625" style="1"/>
    <col min="2" max="2" width="47.140625" style="1" bestFit="1" customWidth="1"/>
    <col min="3" max="3" width="30.28515625" style="1" customWidth="1"/>
    <col min="4" max="6" width="25.5703125" style="1" customWidth="1"/>
    <col min="7" max="7" width="25.5703125" style="8" customWidth="1"/>
    <col min="8" max="13" width="25.5703125" style="1" customWidth="1"/>
    <col min="14" max="14" width="28.28515625" style="1" customWidth="1"/>
    <col min="15" max="15" width="23.42578125" style="1" customWidth="1"/>
    <col min="16" max="16384" width="9.140625" style="1"/>
  </cols>
  <sheetData>
    <row r="1" spans="1:15" s="436" customFormat="1" x14ac:dyDescent="0.25"/>
    <row r="2" spans="1:15" ht="22.5" x14ac:dyDescent="0.3">
      <c r="A2" s="636" t="s">
        <v>357</v>
      </c>
      <c r="B2" s="636"/>
      <c r="C2" s="636"/>
      <c r="D2" s="636"/>
      <c r="E2" s="636"/>
      <c r="F2" s="636"/>
      <c r="G2" s="636"/>
      <c r="H2" s="636"/>
      <c r="I2" s="636"/>
      <c r="J2" s="636"/>
    </row>
    <row r="4" spans="1:15" ht="39.75" customHeight="1" x14ac:dyDescent="0.25"/>
    <row r="5" spans="1:15" ht="36.75" customHeight="1" x14ac:dyDescent="0.25">
      <c r="B5" s="866" t="s">
        <v>310</v>
      </c>
      <c r="C5" s="866"/>
      <c r="D5" s="866"/>
      <c r="E5" s="866"/>
      <c r="F5" s="866"/>
      <c r="G5" s="866"/>
      <c r="H5" s="866"/>
      <c r="I5" s="866"/>
      <c r="J5" s="866"/>
      <c r="K5" s="866"/>
      <c r="L5" s="866"/>
      <c r="M5" s="866"/>
      <c r="N5" s="866"/>
      <c r="O5" s="866"/>
    </row>
    <row r="7" spans="1:15" ht="21.75" customHeight="1" x14ac:dyDescent="0.25">
      <c r="B7" s="271" t="str">
        <f>'2_Видатки (базові)'!B7</f>
        <v>Офіційна повна назва надавача ПМД:</v>
      </c>
      <c r="C7" s="226">
        <f>'2_Видатки (базові)'!D7</f>
        <v>0</v>
      </c>
    </row>
    <row r="8" spans="1:15" ht="21.75" customHeight="1" x14ac:dyDescent="0.25">
      <c r="B8" s="271" t="str">
        <f>'0_Загальне'!B25</f>
        <v>Плановий період (рік):</v>
      </c>
      <c r="C8" s="226" t="str">
        <f>'0_Загальне'!C25</f>
        <v>2018 рік</v>
      </c>
    </row>
    <row r="9" spans="1:15" ht="21.75" customHeight="1" x14ac:dyDescent="0.25">
      <c r="B9" s="271" t="s">
        <v>19</v>
      </c>
      <c r="C9" s="226">
        <f>'0_Загальне'!C27</f>
        <v>0</v>
      </c>
    </row>
    <row r="10" spans="1:15" ht="31.5" customHeight="1" thickBot="1" x14ac:dyDescent="0.3">
      <c r="B10" s="271"/>
      <c r="C10" s="226"/>
    </row>
    <row r="11" spans="1:15" ht="63.75" customHeight="1" x14ac:dyDescent="0.25">
      <c r="B11" s="569" t="str">
        <f>'1_Доходи'!B19</f>
        <v>Показник</v>
      </c>
      <c r="C11" s="510" t="str">
        <f>'1_Доходи'!C19</f>
        <v>Доходи 
у І кварталі 2018, грн.</v>
      </c>
      <c r="D11" s="510" t="str">
        <f>'1_Доходи'!D19</f>
        <v>Доходи
у ІІ кварталі 2018, грн.</v>
      </c>
      <c r="E11" s="715" t="str">
        <f>'1_Доходи'!E19</f>
        <v>Доходи 
у ІІІ кварталі 2018, грн.</v>
      </c>
      <c r="F11" s="753"/>
      <c r="G11" s="755"/>
      <c r="H11" s="715" t="str">
        <f>'1_Доходи'!F19</f>
        <v>Доходи
у IV кварталі 2018, грн.</v>
      </c>
      <c r="I11" s="753"/>
      <c r="J11" s="755"/>
      <c r="K11" s="872" t="str">
        <f>'1_Доходи'!G19</f>
        <v>Всього ДОХОДІВ надавача ПМД
у 2018 році, грн.</v>
      </c>
      <c r="L11" s="873"/>
      <c r="M11" s="874"/>
      <c r="N11" s="715" t="str">
        <f>'1_Доходи'!H19</f>
        <v>Структура ДОХОДІВ надавача ПМД у 2018 році, % до загального підсумку</v>
      </c>
      <c r="O11" s="754"/>
    </row>
    <row r="12" spans="1:15" ht="89.25" customHeight="1" x14ac:dyDescent="0.25">
      <c r="B12" s="522" t="s">
        <v>394</v>
      </c>
      <c r="C12" s="18">
        <f>'1_Доходи'!C20</f>
        <v>0</v>
      </c>
      <c r="D12" s="18">
        <f>'1_Доходи'!D20</f>
        <v>0</v>
      </c>
      <c r="E12" s="869">
        <f>'1_Доходи'!E20</f>
        <v>0</v>
      </c>
      <c r="F12" s="870"/>
      <c r="G12" s="871"/>
      <c r="H12" s="869">
        <f>'1_Доходи'!F20</f>
        <v>0</v>
      </c>
      <c r="I12" s="870"/>
      <c r="J12" s="871"/>
      <c r="K12" s="855">
        <f>'1_Доходи'!G20</f>
        <v>0</v>
      </c>
      <c r="L12" s="856"/>
      <c r="M12" s="857"/>
      <c r="N12" s="861" t="e">
        <f>'1_Доходи'!H20</f>
        <v>#DIV/0!</v>
      </c>
      <c r="O12" s="862"/>
    </row>
    <row r="13" spans="1:15" ht="89.25" customHeight="1" x14ac:dyDescent="0.25">
      <c r="B13" s="522" t="s">
        <v>395</v>
      </c>
      <c r="C13" s="18">
        <f>'1_Доходи'!C21</f>
        <v>0</v>
      </c>
      <c r="D13" s="18">
        <f>'1_Доходи'!D21</f>
        <v>0</v>
      </c>
      <c r="E13" s="869">
        <f>'1_Доходи'!E21</f>
        <v>0</v>
      </c>
      <c r="F13" s="870"/>
      <c r="G13" s="871"/>
      <c r="H13" s="869">
        <f>'1_Доходи'!F21</f>
        <v>0</v>
      </c>
      <c r="I13" s="870"/>
      <c r="J13" s="871"/>
      <c r="K13" s="855">
        <f>'1_Доходи'!G21</f>
        <v>0</v>
      </c>
      <c r="L13" s="856"/>
      <c r="M13" s="857"/>
      <c r="N13" s="861" t="e">
        <f>'1_Доходи'!H21</f>
        <v>#DIV/0!</v>
      </c>
      <c r="O13" s="862"/>
    </row>
    <row r="14" spans="1:15" ht="89.25" customHeight="1" x14ac:dyDescent="0.25">
      <c r="B14" s="522" t="str">
        <f>'1_Доходи'!B22</f>
        <v>Інші надходження/доходи надавача ПМД (Розділ 3 вкладки "1_Доходи"), грн.</v>
      </c>
      <c r="C14" s="18">
        <f>'1_Доходи'!C22</f>
        <v>0</v>
      </c>
      <c r="D14" s="18">
        <f>'1_Доходи'!D22</f>
        <v>0</v>
      </c>
      <c r="E14" s="869">
        <f>'1_Доходи'!E22</f>
        <v>0</v>
      </c>
      <c r="F14" s="870"/>
      <c r="G14" s="871"/>
      <c r="H14" s="869">
        <f>'1_Доходи'!F22</f>
        <v>0</v>
      </c>
      <c r="I14" s="870"/>
      <c r="J14" s="871"/>
      <c r="K14" s="855">
        <f>'1_Доходи'!G22</f>
        <v>0</v>
      </c>
      <c r="L14" s="856"/>
      <c r="M14" s="857"/>
      <c r="N14" s="861" t="e">
        <f>'1_Доходи'!H22</f>
        <v>#DIV/0!</v>
      </c>
      <c r="O14" s="862"/>
    </row>
    <row r="15" spans="1:15" s="8" customFormat="1" ht="89.25" customHeight="1" thickBot="1" x14ac:dyDescent="0.3">
      <c r="B15" s="570" t="str">
        <f>'1_Доходи'!B23</f>
        <v>ВСЬОГО ДОХОДІВ надавача ПМД
у 2018 році, грн.</v>
      </c>
      <c r="C15" s="559">
        <f>'1_Доходи'!C23</f>
        <v>0</v>
      </c>
      <c r="D15" s="559">
        <f>'1_Доходи'!D23</f>
        <v>0</v>
      </c>
      <c r="E15" s="875">
        <f>'1_Доходи'!E23</f>
        <v>0</v>
      </c>
      <c r="F15" s="876"/>
      <c r="G15" s="877"/>
      <c r="H15" s="875">
        <f>'1_Доходи'!F23</f>
        <v>0</v>
      </c>
      <c r="I15" s="876"/>
      <c r="J15" s="877"/>
      <c r="K15" s="875">
        <f>'1_Доходи'!G23</f>
        <v>0</v>
      </c>
      <c r="L15" s="876"/>
      <c r="M15" s="877"/>
      <c r="N15" s="863" t="e">
        <f>'1_Доходи'!H23</f>
        <v>#DIV/0!</v>
      </c>
      <c r="O15" s="864"/>
    </row>
    <row r="16" spans="1:15" ht="17.25" thickBot="1" x14ac:dyDescent="0.3">
      <c r="B16" s="271"/>
      <c r="C16" s="271"/>
      <c r="D16" s="271"/>
      <c r="E16" s="271"/>
      <c r="F16" s="271"/>
      <c r="G16" s="338"/>
      <c r="H16" s="271"/>
      <c r="I16" s="271"/>
      <c r="J16" s="271"/>
      <c r="K16" s="271"/>
      <c r="L16" s="271"/>
      <c r="M16" s="271"/>
    </row>
    <row r="17" spans="2:15" ht="51.75" customHeight="1" x14ac:dyDescent="0.25">
      <c r="B17" s="858" t="str">
        <f>'4_Видатки (оптимізовані)'!B18</f>
        <v>Показник</v>
      </c>
      <c r="C17" s="853" t="str">
        <f>'4_Видатки (оптимізовані)'!C18</f>
        <v>І квартал 2018</v>
      </c>
      <c r="D17" s="853" t="str">
        <f>'4_Видатки (оптимізовані)'!D18</f>
        <v>ІІ квартал 2018</v>
      </c>
      <c r="E17" s="853" t="s">
        <v>140</v>
      </c>
      <c r="F17" s="853"/>
      <c r="G17" s="853"/>
      <c r="H17" s="853" t="s">
        <v>133</v>
      </c>
      <c r="I17" s="853"/>
      <c r="J17" s="853"/>
      <c r="K17" s="865" t="str">
        <f>'4_Видатки (оптимізовані)'!G18</f>
        <v>всього ВИДАТКІВ у 2018 році</v>
      </c>
      <c r="L17" s="865"/>
      <c r="M17" s="865"/>
      <c r="N17" s="853" t="str">
        <f>'4_Видатки (оптимізовані)'!H18</f>
        <v>Структура ВИДАТКІВ надавача ПМД у 2018 році, % до загального підсумку</v>
      </c>
      <c r="O17" s="854"/>
    </row>
    <row r="18" spans="2:15" ht="37.5" customHeight="1" thickBot="1" x14ac:dyDescent="0.3">
      <c r="B18" s="859"/>
      <c r="C18" s="860"/>
      <c r="D18" s="860"/>
      <c r="E18" s="357" t="s">
        <v>227</v>
      </c>
      <c r="F18" s="358" t="s">
        <v>228</v>
      </c>
      <c r="G18" s="357" t="s">
        <v>248</v>
      </c>
      <c r="H18" s="357" t="s">
        <v>227</v>
      </c>
      <c r="I18" s="358" t="s">
        <v>228</v>
      </c>
      <c r="J18" s="357" t="s">
        <v>248</v>
      </c>
      <c r="K18" s="564" t="s">
        <v>227</v>
      </c>
      <c r="L18" s="564" t="s">
        <v>228</v>
      </c>
      <c r="M18" s="357" t="s">
        <v>248</v>
      </c>
      <c r="N18" s="357" t="s">
        <v>227</v>
      </c>
      <c r="O18" s="359" t="s">
        <v>228</v>
      </c>
    </row>
    <row r="19" spans="2:15" ht="54" customHeight="1" thickBot="1" x14ac:dyDescent="0.3">
      <c r="B19" s="571" t="s">
        <v>240</v>
      </c>
      <c r="C19" s="339">
        <f>'2_Видатки (базові)'!D28</f>
        <v>0</v>
      </c>
      <c r="D19" s="339">
        <f>'2_Видатки (базові)'!D29</f>
        <v>0</v>
      </c>
      <c r="E19" s="339">
        <f>'2_Видатки (базові)'!D30</f>
        <v>0</v>
      </c>
      <c r="F19" s="340">
        <f>'4_Видатки (оптимізовані)'!D30</f>
        <v>0</v>
      </c>
      <c r="G19" s="339">
        <f>F19-E19</f>
        <v>0</v>
      </c>
      <c r="H19" s="339">
        <f>'2_Видатки (базові)'!D31</f>
        <v>0</v>
      </c>
      <c r="I19" s="340">
        <f>'4_Видатки (оптимізовані)'!D31</f>
        <v>0</v>
      </c>
      <c r="J19" s="339">
        <f>I19-H19</f>
        <v>0</v>
      </c>
      <c r="K19" s="565">
        <f t="shared" ref="K19:K35" si="0">C19+D19+E19+H19</f>
        <v>0</v>
      </c>
      <c r="L19" s="565">
        <f>C19+D19+F19+I19</f>
        <v>0</v>
      </c>
      <c r="M19" s="339">
        <f>L19-K19</f>
        <v>0</v>
      </c>
      <c r="N19" s="341" t="e">
        <f>K19/$K$36*100</f>
        <v>#DIV/0!</v>
      </c>
      <c r="O19" s="342" t="e">
        <f>L19/$L$36*100</f>
        <v>#DIV/0!</v>
      </c>
    </row>
    <row r="20" spans="2:15" ht="63.75" customHeight="1" outlineLevel="1" x14ac:dyDescent="0.25">
      <c r="B20" s="572" t="s">
        <v>238</v>
      </c>
      <c r="C20" s="343">
        <f>'2_Видатки (базові)'!D35</f>
        <v>0</v>
      </c>
      <c r="D20" s="343">
        <f>'2_Видатки (базові)'!D36</f>
        <v>0</v>
      </c>
      <c r="E20" s="343">
        <f>'2_Видатки (базові)'!D37</f>
        <v>0</v>
      </c>
      <c r="F20" s="344">
        <f>'4_Видатки (оптимізовані)'!D37</f>
        <v>0</v>
      </c>
      <c r="G20" s="343">
        <f t="shared" ref="G20:G35" si="1">F20-E20</f>
        <v>0</v>
      </c>
      <c r="H20" s="343">
        <f>'2_Видатки (базові)'!D38</f>
        <v>0</v>
      </c>
      <c r="I20" s="344">
        <f>'4_Видатки (оптимізовані)'!D38</f>
        <v>0</v>
      </c>
      <c r="J20" s="343">
        <f t="shared" ref="J20:J35" si="2">I20-H20</f>
        <v>0</v>
      </c>
      <c r="K20" s="566">
        <f t="shared" si="0"/>
        <v>0</v>
      </c>
      <c r="L20" s="566">
        <f t="shared" ref="L20:L35" si="3">C20+D20+F20+I20</f>
        <v>0</v>
      </c>
      <c r="M20" s="343">
        <f t="shared" ref="M20:M35" si="4">L20-K20</f>
        <v>0</v>
      </c>
      <c r="N20" s="345" t="s">
        <v>247</v>
      </c>
      <c r="O20" s="346" t="s">
        <v>247</v>
      </c>
    </row>
    <row r="21" spans="2:15" ht="33.75" customHeight="1" outlineLevel="1" x14ac:dyDescent="0.25">
      <c r="B21" s="573" t="s">
        <v>236</v>
      </c>
      <c r="C21" s="17">
        <f>'2_Видатки (базові)'!D45</f>
        <v>0</v>
      </c>
      <c r="D21" s="17">
        <f>'2_Видатки (базові)'!D46</f>
        <v>0</v>
      </c>
      <c r="E21" s="17">
        <f>'2_Видатки (базові)'!D47</f>
        <v>0</v>
      </c>
      <c r="F21" s="347">
        <f>'4_Видатки (оптимізовані)'!D47</f>
        <v>0</v>
      </c>
      <c r="G21" s="17">
        <f t="shared" si="1"/>
        <v>0</v>
      </c>
      <c r="H21" s="17">
        <f>'2_Видатки (базові)'!D48</f>
        <v>0</v>
      </c>
      <c r="I21" s="347">
        <f>'4_Видатки (оптимізовані)'!D48</f>
        <v>0</v>
      </c>
      <c r="J21" s="17">
        <f t="shared" si="2"/>
        <v>0</v>
      </c>
      <c r="K21" s="567">
        <f t="shared" si="0"/>
        <v>0</v>
      </c>
      <c r="L21" s="567">
        <f t="shared" si="3"/>
        <v>0</v>
      </c>
      <c r="M21" s="17">
        <f t="shared" si="4"/>
        <v>0</v>
      </c>
      <c r="N21" s="348" t="s">
        <v>247</v>
      </c>
      <c r="O21" s="349" t="s">
        <v>247</v>
      </c>
    </row>
    <row r="22" spans="2:15" ht="39" customHeight="1" outlineLevel="1" x14ac:dyDescent="0.25">
      <c r="B22" s="574" t="s">
        <v>239</v>
      </c>
      <c r="C22" s="17">
        <f>'2_Видатки (базові)'!D85</f>
        <v>0</v>
      </c>
      <c r="D22" s="17">
        <f>'2_Видатки (базові)'!D86</f>
        <v>0</v>
      </c>
      <c r="E22" s="17">
        <f>'2_Видатки (базові)'!D87</f>
        <v>0</v>
      </c>
      <c r="F22" s="347">
        <f>'4_Видатки (оптимізовані)'!D87</f>
        <v>0</v>
      </c>
      <c r="G22" s="17">
        <f t="shared" si="1"/>
        <v>0</v>
      </c>
      <c r="H22" s="17">
        <f>'2_Видатки (базові)'!D88</f>
        <v>0</v>
      </c>
      <c r="I22" s="347">
        <f>'4_Видатки (оптимізовані)'!D88</f>
        <v>0</v>
      </c>
      <c r="J22" s="17">
        <f t="shared" si="2"/>
        <v>0</v>
      </c>
      <c r="K22" s="567">
        <f t="shared" si="0"/>
        <v>0</v>
      </c>
      <c r="L22" s="567">
        <f t="shared" si="3"/>
        <v>0</v>
      </c>
      <c r="M22" s="17">
        <f t="shared" si="4"/>
        <v>0</v>
      </c>
      <c r="N22" s="348" t="s">
        <v>247</v>
      </c>
      <c r="O22" s="349" t="s">
        <v>247</v>
      </c>
    </row>
    <row r="23" spans="2:15" ht="39" customHeight="1" outlineLevel="1" x14ac:dyDescent="0.25">
      <c r="B23" s="573" t="s">
        <v>237</v>
      </c>
      <c r="C23" s="17">
        <f>'2_Видатки (базові)'!D95</f>
        <v>0</v>
      </c>
      <c r="D23" s="17">
        <f>'2_Видатки (базові)'!D96</f>
        <v>0</v>
      </c>
      <c r="E23" s="17">
        <f>'2_Видатки (базові)'!D97</f>
        <v>0</v>
      </c>
      <c r="F23" s="347">
        <f>'4_Видатки (оптимізовані)'!D97</f>
        <v>0</v>
      </c>
      <c r="G23" s="17">
        <f t="shared" si="1"/>
        <v>0</v>
      </c>
      <c r="H23" s="17">
        <f>'2_Видатки (базові)'!D98</f>
        <v>0</v>
      </c>
      <c r="I23" s="347">
        <f>'4_Видатки (оптимізовані)'!D98</f>
        <v>0</v>
      </c>
      <c r="J23" s="17">
        <f t="shared" si="2"/>
        <v>0</v>
      </c>
      <c r="K23" s="567">
        <f t="shared" si="0"/>
        <v>0</v>
      </c>
      <c r="L23" s="567">
        <f t="shared" si="3"/>
        <v>0</v>
      </c>
      <c r="M23" s="17">
        <f t="shared" si="4"/>
        <v>0</v>
      </c>
      <c r="N23" s="348" t="s">
        <v>247</v>
      </c>
      <c r="O23" s="349" t="s">
        <v>247</v>
      </c>
    </row>
    <row r="24" spans="2:15" ht="47.25" customHeight="1" outlineLevel="1" x14ac:dyDescent="0.25">
      <c r="B24" s="573" t="s">
        <v>235</v>
      </c>
      <c r="C24" s="17">
        <f>'2_Видатки (базові)'!D122</f>
        <v>0</v>
      </c>
      <c r="D24" s="17">
        <f>'2_Видатки (базові)'!D123</f>
        <v>0</v>
      </c>
      <c r="E24" s="17">
        <f>'2_Видатки (базові)'!D124</f>
        <v>0</v>
      </c>
      <c r="F24" s="347">
        <f>'4_Видатки (оптимізовані)'!D124</f>
        <v>0</v>
      </c>
      <c r="G24" s="17">
        <f t="shared" si="1"/>
        <v>0</v>
      </c>
      <c r="H24" s="17">
        <f>'2_Видатки (базові)'!D125</f>
        <v>0</v>
      </c>
      <c r="I24" s="347">
        <f>'4_Видатки (оптимізовані)'!D125</f>
        <v>0</v>
      </c>
      <c r="J24" s="17">
        <f t="shared" si="2"/>
        <v>0</v>
      </c>
      <c r="K24" s="567">
        <f t="shared" si="0"/>
        <v>0</v>
      </c>
      <c r="L24" s="567">
        <f t="shared" si="3"/>
        <v>0</v>
      </c>
      <c r="M24" s="17">
        <f t="shared" si="4"/>
        <v>0</v>
      </c>
      <c r="N24" s="348" t="s">
        <v>247</v>
      </c>
      <c r="O24" s="349" t="s">
        <v>247</v>
      </c>
    </row>
    <row r="25" spans="2:15" ht="45.75" customHeight="1" outlineLevel="1" x14ac:dyDescent="0.25">
      <c r="B25" s="574" t="s">
        <v>231</v>
      </c>
      <c r="C25" s="17">
        <f>'2_Видатки (базові)'!D198</f>
        <v>0</v>
      </c>
      <c r="D25" s="17">
        <f>'2_Видатки (базові)'!D199</f>
        <v>0</v>
      </c>
      <c r="E25" s="17">
        <f>'2_Видатки (базові)'!D200</f>
        <v>0</v>
      </c>
      <c r="F25" s="347">
        <f>'4_Видатки (оптимізовані)'!D200</f>
        <v>0</v>
      </c>
      <c r="G25" s="17">
        <f t="shared" si="1"/>
        <v>0</v>
      </c>
      <c r="H25" s="17">
        <f>'2_Видатки (базові)'!D201</f>
        <v>0</v>
      </c>
      <c r="I25" s="347">
        <f>'4_Видатки (оптимізовані)'!D201</f>
        <v>0</v>
      </c>
      <c r="J25" s="17">
        <f t="shared" si="2"/>
        <v>0</v>
      </c>
      <c r="K25" s="567">
        <f t="shared" si="0"/>
        <v>0</v>
      </c>
      <c r="L25" s="567">
        <f t="shared" si="3"/>
        <v>0</v>
      </c>
      <c r="M25" s="17">
        <f t="shared" si="4"/>
        <v>0</v>
      </c>
      <c r="N25" s="348" t="s">
        <v>247</v>
      </c>
      <c r="O25" s="349" t="s">
        <v>247</v>
      </c>
    </row>
    <row r="26" spans="2:15" ht="39" customHeight="1" outlineLevel="1" x14ac:dyDescent="0.25">
      <c r="B26" s="574" t="s">
        <v>232</v>
      </c>
      <c r="C26" s="17">
        <f>'2_Видатки (базові)'!D215</f>
        <v>0</v>
      </c>
      <c r="D26" s="17">
        <f>'2_Видатки (базові)'!D216</f>
        <v>0</v>
      </c>
      <c r="E26" s="17">
        <f>'2_Видатки (базові)'!D217</f>
        <v>0</v>
      </c>
      <c r="F26" s="347">
        <f>'4_Видатки (оптимізовані)'!D217</f>
        <v>0</v>
      </c>
      <c r="G26" s="17">
        <f t="shared" si="1"/>
        <v>0</v>
      </c>
      <c r="H26" s="17">
        <f>'2_Видатки (базові)'!D218</f>
        <v>0</v>
      </c>
      <c r="I26" s="347">
        <f>'4_Видатки (оптимізовані)'!D218</f>
        <v>0</v>
      </c>
      <c r="J26" s="17">
        <f t="shared" si="2"/>
        <v>0</v>
      </c>
      <c r="K26" s="567">
        <f t="shared" si="0"/>
        <v>0</v>
      </c>
      <c r="L26" s="567">
        <f t="shared" si="3"/>
        <v>0</v>
      </c>
      <c r="M26" s="17">
        <f t="shared" si="4"/>
        <v>0</v>
      </c>
      <c r="N26" s="348" t="s">
        <v>247</v>
      </c>
      <c r="O26" s="349" t="s">
        <v>247</v>
      </c>
    </row>
    <row r="27" spans="2:15" ht="39" customHeight="1" outlineLevel="1" x14ac:dyDescent="0.25">
      <c r="B27" s="574" t="s">
        <v>233</v>
      </c>
      <c r="C27" s="17">
        <f>'2_Видатки (базові)'!D237</f>
        <v>0</v>
      </c>
      <c r="D27" s="17">
        <f>'2_Видатки (базові)'!D238</f>
        <v>0</v>
      </c>
      <c r="E27" s="17">
        <f>'2_Видатки (базові)'!D239</f>
        <v>0</v>
      </c>
      <c r="F27" s="347">
        <f>'4_Видатки (оптимізовані)'!D239</f>
        <v>0</v>
      </c>
      <c r="G27" s="17">
        <f t="shared" si="1"/>
        <v>0</v>
      </c>
      <c r="H27" s="17">
        <f>'2_Видатки (базові)'!D240</f>
        <v>0</v>
      </c>
      <c r="I27" s="347">
        <f>'4_Видатки (оптимізовані)'!D240</f>
        <v>0</v>
      </c>
      <c r="J27" s="17">
        <f t="shared" si="2"/>
        <v>0</v>
      </c>
      <c r="K27" s="567">
        <f t="shared" si="0"/>
        <v>0</v>
      </c>
      <c r="L27" s="567">
        <f t="shared" si="3"/>
        <v>0</v>
      </c>
      <c r="M27" s="17">
        <f t="shared" si="4"/>
        <v>0</v>
      </c>
      <c r="N27" s="348" t="s">
        <v>247</v>
      </c>
      <c r="O27" s="349" t="s">
        <v>247</v>
      </c>
    </row>
    <row r="28" spans="2:15" ht="39" customHeight="1" outlineLevel="1" thickBot="1" x14ac:dyDescent="0.3">
      <c r="B28" s="575" t="s">
        <v>234</v>
      </c>
      <c r="C28" s="350">
        <f>'2_Видатки (базові)'!D259</f>
        <v>0</v>
      </c>
      <c r="D28" s="350">
        <f>'2_Видатки (базові)'!D260</f>
        <v>0</v>
      </c>
      <c r="E28" s="350">
        <f>'2_Видатки (базові)'!D261</f>
        <v>0</v>
      </c>
      <c r="F28" s="351">
        <f>'4_Видатки (оптимізовані)'!D261</f>
        <v>0</v>
      </c>
      <c r="G28" s="350">
        <f t="shared" si="1"/>
        <v>0</v>
      </c>
      <c r="H28" s="350">
        <f>'2_Видатки (базові)'!D262</f>
        <v>0</v>
      </c>
      <c r="I28" s="351">
        <f>'4_Видатки (оптимізовані)'!D262</f>
        <v>0</v>
      </c>
      <c r="J28" s="350">
        <f t="shared" si="2"/>
        <v>0</v>
      </c>
      <c r="K28" s="568">
        <f t="shared" si="0"/>
        <v>0</v>
      </c>
      <c r="L28" s="568">
        <f t="shared" si="3"/>
        <v>0</v>
      </c>
      <c r="M28" s="350">
        <f t="shared" si="4"/>
        <v>0</v>
      </c>
      <c r="N28" s="352" t="s">
        <v>247</v>
      </c>
      <c r="O28" s="353" t="s">
        <v>247</v>
      </c>
    </row>
    <row r="29" spans="2:15" ht="43.5" customHeight="1" thickBot="1" x14ac:dyDescent="0.3">
      <c r="B29" s="571" t="s">
        <v>245</v>
      </c>
      <c r="C29" s="339">
        <f>'2_Видатки (базові)'!D267</f>
        <v>0</v>
      </c>
      <c r="D29" s="339">
        <f>'2_Видатки (базові)'!D268</f>
        <v>0</v>
      </c>
      <c r="E29" s="339">
        <f>'2_Видатки (базові)'!D269</f>
        <v>0</v>
      </c>
      <c r="F29" s="340">
        <f>'4_Видатки (оптимізовані)'!D269</f>
        <v>0</v>
      </c>
      <c r="G29" s="339">
        <f t="shared" si="1"/>
        <v>0</v>
      </c>
      <c r="H29" s="339">
        <f>'2_Видатки (базові)'!D270</f>
        <v>0</v>
      </c>
      <c r="I29" s="340">
        <f>'4_Видатки (оптимізовані)'!D270</f>
        <v>0</v>
      </c>
      <c r="J29" s="339">
        <f t="shared" si="2"/>
        <v>0</v>
      </c>
      <c r="K29" s="565">
        <f t="shared" si="0"/>
        <v>0</v>
      </c>
      <c r="L29" s="565">
        <f t="shared" si="3"/>
        <v>0</v>
      </c>
      <c r="M29" s="339">
        <f t="shared" si="4"/>
        <v>0</v>
      </c>
      <c r="N29" s="341" t="e">
        <f>K29/$K$36*100</f>
        <v>#DIV/0!</v>
      </c>
      <c r="O29" s="342" t="e">
        <f>L29/$L$36*100</f>
        <v>#DIV/0!</v>
      </c>
    </row>
    <row r="30" spans="2:15" ht="43.5" customHeight="1" outlineLevel="1" x14ac:dyDescent="0.25">
      <c r="B30" s="572" t="s">
        <v>246</v>
      </c>
      <c r="C30" s="343">
        <f>'2_Видатки (базові)'!D274</f>
        <v>0</v>
      </c>
      <c r="D30" s="343">
        <f>'2_Видатки (базові)'!D275</f>
        <v>0</v>
      </c>
      <c r="E30" s="343">
        <f>'2_Видатки (базові)'!D276</f>
        <v>0</v>
      </c>
      <c r="F30" s="344">
        <f>'4_Видатки (оптимізовані)'!D276</f>
        <v>0</v>
      </c>
      <c r="G30" s="343">
        <f t="shared" si="1"/>
        <v>0</v>
      </c>
      <c r="H30" s="343">
        <f>'2_Видатки (базові)'!D277</f>
        <v>0</v>
      </c>
      <c r="I30" s="344">
        <f>'4_Видатки (оптимізовані)'!D277</f>
        <v>0</v>
      </c>
      <c r="J30" s="343">
        <f t="shared" si="2"/>
        <v>0</v>
      </c>
      <c r="K30" s="566">
        <f t="shared" si="0"/>
        <v>0</v>
      </c>
      <c r="L30" s="566">
        <f t="shared" si="3"/>
        <v>0</v>
      </c>
      <c r="M30" s="343">
        <f t="shared" si="4"/>
        <v>0</v>
      </c>
      <c r="N30" s="345" t="s">
        <v>247</v>
      </c>
      <c r="O30" s="346" t="s">
        <v>247</v>
      </c>
    </row>
    <row r="31" spans="2:15" ht="85.5" customHeight="1" outlineLevel="1" x14ac:dyDescent="0.25">
      <c r="B31" s="573" t="s">
        <v>241</v>
      </c>
      <c r="C31" s="17">
        <f>'2_Видатки (базові)'!D279</f>
        <v>0</v>
      </c>
      <c r="D31" s="17">
        <f>'2_Видатки (базові)'!D280</f>
        <v>0</v>
      </c>
      <c r="E31" s="17">
        <f>'2_Видатки (базові)'!D281</f>
        <v>0</v>
      </c>
      <c r="F31" s="347">
        <f>'4_Видатки (оптимізовані)'!D281</f>
        <v>0</v>
      </c>
      <c r="G31" s="17">
        <f t="shared" si="1"/>
        <v>0</v>
      </c>
      <c r="H31" s="17">
        <f>'2_Видатки (базові)'!D282</f>
        <v>0</v>
      </c>
      <c r="I31" s="347">
        <f>'4_Видатки (оптимізовані)'!D282</f>
        <v>0</v>
      </c>
      <c r="J31" s="17">
        <f t="shared" si="2"/>
        <v>0</v>
      </c>
      <c r="K31" s="567">
        <f t="shared" si="0"/>
        <v>0</v>
      </c>
      <c r="L31" s="567">
        <f t="shared" si="3"/>
        <v>0</v>
      </c>
      <c r="M31" s="17">
        <f t="shared" si="4"/>
        <v>0</v>
      </c>
      <c r="N31" s="348" t="s">
        <v>247</v>
      </c>
      <c r="O31" s="349" t="s">
        <v>247</v>
      </c>
    </row>
    <row r="32" spans="2:15" ht="43.5" customHeight="1" outlineLevel="1" x14ac:dyDescent="0.25">
      <c r="B32" s="573" t="s">
        <v>242</v>
      </c>
      <c r="C32" s="17">
        <f>'2_Видатки (базові)'!D284</f>
        <v>0</v>
      </c>
      <c r="D32" s="17">
        <f>'2_Видатки (базові)'!D285</f>
        <v>0</v>
      </c>
      <c r="E32" s="17">
        <f>'2_Видатки (базові)'!D286</f>
        <v>0</v>
      </c>
      <c r="F32" s="347">
        <f>'4_Видатки (оптимізовані)'!D286</f>
        <v>0</v>
      </c>
      <c r="G32" s="17">
        <f t="shared" si="1"/>
        <v>0</v>
      </c>
      <c r="H32" s="17">
        <f>'2_Видатки (базові)'!D287</f>
        <v>0</v>
      </c>
      <c r="I32" s="347">
        <f>'4_Видатки (оптимізовані)'!D287</f>
        <v>0</v>
      </c>
      <c r="J32" s="17">
        <f t="shared" si="2"/>
        <v>0</v>
      </c>
      <c r="K32" s="567">
        <f t="shared" si="0"/>
        <v>0</v>
      </c>
      <c r="L32" s="567">
        <f t="shared" si="3"/>
        <v>0</v>
      </c>
      <c r="M32" s="17">
        <f t="shared" si="4"/>
        <v>0</v>
      </c>
      <c r="N32" s="348" t="s">
        <v>247</v>
      </c>
      <c r="O32" s="349" t="s">
        <v>247</v>
      </c>
    </row>
    <row r="33" spans="2:15" ht="35.25" customHeight="1" outlineLevel="1" x14ac:dyDescent="0.25">
      <c r="B33" s="573" t="s">
        <v>243</v>
      </c>
      <c r="C33" s="17">
        <f>'2_Видатки (базові)'!D299</f>
        <v>0</v>
      </c>
      <c r="D33" s="17">
        <f>'2_Видатки (базові)'!D300</f>
        <v>0</v>
      </c>
      <c r="E33" s="17">
        <f>'2_Видатки (базові)'!D301</f>
        <v>0</v>
      </c>
      <c r="F33" s="347">
        <f>'4_Видатки (оптимізовані)'!D301</f>
        <v>0</v>
      </c>
      <c r="G33" s="17">
        <f t="shared" si="1"/>
        <v>0</v>
      </c>
      <c r="H33" s="17">
        <f>'2_Видатки (базові)'!D302</f>
        <v>0</v>
      </c>
      <c r="I33" s="347">
        <f>'4_Видатки (оптимізовані)'!D302</f>
        <v>0</v>
      </c>
      <c r="J33" s="17">
        <f t="shared" si="2"/>
        <v>0</v>
      </c>
      <c r="K33" s="567">
        <f t="shared" si="0"/>
        <v>0</v>
      </c>
      <c r="L33" s="567">
        <f t="shared" si="3"/>
        <v>0</v>
      </c>
      <c r="M33" s="17">
        <f t="shared" si="4"/>
        <v>0</v>
      </c>
      <c r="N33" s="348" t="s">
        <v>247</v>
      </c>
      <c r="O33" s="349" t="s">
        <v>247</v>
      </c>
    </row>
    <row r="34" spans="2:15" ht="43.5" customHeight="1" outlineLevel="1" thickBot="1" x14ac:dyDescent="0.3">
      <c r="B34" s="575" t="s">
        <v>244</v>
      </c>
      <c r="C34" s="350">
        <f>'2_Видатки (базові)'!D346</f>
        <v>0</v>
      </c>
      <c r="D34" s="350">
        <f>'2_Видатки (базові)'!D347</f>
        <v>0</v>
      </c>
      <c r="E34" s="350">
        <f>'2_Видатки (базові)'!D348</f>
        <v>0</v>
      </c>
      <c r="F34" s="351">
        <f>'4_Видатки (оптимізовані)'!D348</f>
        <v>0</v>
      </c>
      <c r="G34" s="350">
        <f t="shared" si="1"/>
        <v>0</v>
      </c>
      <c r="H34" s="350">
        <f>'2_Видатки (базові)'!D349</f>
        <v>0</v>
      </c>
      <c r="I34" s="351">
        <f>'4_Видатки (оптимізовані)'!D349</f>
        <v>0</v>
      </c>
      <c r="J34" s="350">
        <f t="shared" si="2"/>
        <v>0</v>
      </c>
      <c r="K34" s="568">
        <f t="shared" si="0"/>
        <v>0</v>
      </c>
      <c r="L34" s="568">
        <f t="shared" si="3"/>
        <v>0</v>
      </c>
      <c r="M34" s="350">
        <f t="shared" si="4"/>
        <v>0</v>
      </c>
      <c r="N34" s="352" t="s">
        <v>247</v>
      </c>
      <c r="O34" s="353" t="s">
        <v>247</v>
      </c>
    </row>
    <row r="35" spans="2:15" ht="47.25" customHeight="1" thickBot="1" x14ac:dyDescent="0.3">
      <c r="B35" s="571" t="str">
        <f>'4_Видатки (оптимізовані)'!B21</f>
        <v>Нерозподілені видатки надавача ПДМ, грн.</v>
      </c>
      <c r="C35" s="339">
        <f>'2_Видатки (базові)'!D375</f>
        <v>0</v>
      </c>
      <c r="D35" s="339">
        <f>'2_Видатки (базові)'!D376</f>
        <v>0</v>
      </c>
      <c r="E35" s="339">
        <f>'2_Видатки (базові)'!D377</f>
        <v>0</v>
      </c>
      <c r="F35" s="340">
        <f>'4_Видатки (оптимізовані)'!D377</f>
        <v>0</v>
      </c>
      <c r="G35" s="339">
        <f t="shared" si="1"/>
        <v>0</v>
      </c>
      <c r="H35" s="339">
        <f>'2_Видатки (базові)'!D378</f>
        <v>0</v>
      </c>
      <c r="I35" s="340">
        <f>'4_Видатки (оптимізовані)'!D378</f>
        <v>0</v>
      </c>
      <c r="J35" s="339">
        <f t="shared" si="2"/>
        <v>0</v>
      </c>
      <c r="K35" s="565">
        <f t="shared" si="0"/>
        <v>0</v>
      </c>
      <c r="L35" s="565">
        <f t="shared" si="3"/>
        <v>0</v>
      </c>
      <c r="M35" s="339">
        <f t="shared" si="4"/>
        <v>0</v>
      </c>
      <c r="N35" s="341" t="e">
        <f>K35/$K$36*100</f>
        <v>#DIV/0!</v>
      </c>
      <c r="O35" s="342" t="e">
        <f>L35/$L$36*100</f>
        <v>#DIV/0!</v>
      </c>
    </row>
    <row r="36" spans="2:15" s="7" customFormat="1" ht="54.75" customHeight="1" thickBot="1" x14ac:dyDescent="0.3">
      <c r="B36" s="576" t="str">
        <f>'4_Видатки (оптимізовані)'!B22</f>
        <v>ВСЬОГО ВИДАТКІВ надавача ПМД у 2018 році, грн.</v>
      </c>
      <c r="C36" s="560">
        <f>C19+C29+C35</f>
        <v>0</v>
      </c>
      <c r="D36" s="560">
        <f t="shared" ref="D36:O36" si="5">D19+D29+D35</f>
        <v>0</v>
      </c>
      <c r="E36" s="560">
        <f>E19+E29+E35</f>
        <v>0</v>
      </c>
      <c r="F36" s="560">
        <f>F19+F29+F35</f>
        <v>0</v>
      </c>
      <c r="G36" s="560">
        <f>G19+G29+G35</f>
        <v>0</v>
      </c>
      <c r="H36" s="560">
        <f t="shared" si="5"/>
        <v>0</v>
      </c>
      <c r="I36" s="560">
        <f t="shared" si="5"/>
        <v>0</v>
      </c>
      <c r="J36" s="560">
        <f>J19+J29+J35</f>
        <v>0</v>
      </c>
      <c r="K36" s="560">
        <f>K19+K29+K35</f>
        <v>0</v>
      </c>
      <c r="L36" s="560">
        <f t="shared" si="5"/>
        <v>0</v>
      </c>
      <c r="M36" s="561">
        <f>M19+M29+M35</f>
        <v>0</v>
      </c>
      <c r="N36" s="562" t="e">
        <f t="shared" si="5"/>
        <v>#DIV/0!</v>
      </c>
      <c r="O36" s="563" t="e">
        <f t="shared" si="5"/>
        <v>#DIV/0!</v>
      </c>
    </row>
    <row r="37" spans="2:15" s="8" customFormat="1" ht="23.25" customHeight="1" thickBot="1" x14ac:dyDescent="0.3">
      <c r="B37" s="338"/>
      <c r="C37" s="338"/>
      <c r="D37" s="338"/>
      <c r="E37" s="338"/>
      <c r="F37" s="338"/>
      <c r="G37" s="338"/>
      <c r="H37" s="338"/>
      <c r="I37" s="338"/>
      <c r="J37" s="338"/>
      <c r="K37" s="338"/>
      <c r="L37" s="338"/>
      <c r="M37" s="338"/>
      <c r="N37" s="338"/>
    </row>
    <row r="38" spans="2:15" ht="72" customHeight="1" thickBot="1" x14ac:dyDescent="0.3">
      <c r="B38" s="577" t="s">
        <v>396</v>
      </c>
      <c r="C38" s="273">
        <f>C15-C36</f>
        <v>0</v>
      </c>
      <c r="D38" s="273">
        <f>D15-D36</f>
        <v>0</v>
      </c>
      <c r="E38" s="273">
        <f>E15-E36</f>
        <v>0</v>
      </c>
      <c r="F38" s="867">
        <f>E15-F36</f>
        <v>0</v>
      </c>
      <c r="G38" s="867"/>
      <c r="H38" s="273">
        <f>H15-H36</f>
        <v>0</v>
      </c>
      <c r="I38" s="867">
        <f>H15-I36</f>
        <v>0</v>
      </c>
      <c r="J38" s="867"/>
      <c r="K38" s="273">
        <f>K15-K36</f>
        <v>0</v>
      </c>
      <c r="L38" s="867">
        <f>K15-L36</f>
        <v>0</v>
      </c>
      <c r="M38" s="868"/>
      <c r="N38" s="8"/>
      <c r="O38" s="8"/>
    </row>
    <row r="39" spans="2:15" s="4" customFormat="1" x14ac:dyDescent="0.25">
      <c r="B39" s="275"/>
      <c r="C39" s="276"/>
      <c r="G39" s="16"/>
      <c r="H39" s="16"/>
      <c r="I39" s="16"/>
      <c r="J39" s="16"/>
      <c r="K39" s="16"/>
      <c r="L39" s="16"/>
      <c r="M39" s="16"/>
      <c r="N39" s="16"/>
      <c r="O39" s="16"/>
    </row>
    <row r="40" spans="2:15" x14ac:dyDescent="0.25">
      <c r="F40" s="354"/>
      <c r="G40" s="355"/>
    </row>
  </sheetData>
  <mergeCells count="32">
    <mergeCell ref="B5:O5"/>
    <mergeCell ref="F38:G38"/>
    <mergeCell ref="I38:J38"/>
    <mergeCell ref="L38:M38"/>
    <mergeCell ref="E11:G11"/>
    <mergeCell ref="E12:G12"/>
    <mergeCell ref="E13:G13"/>
    <mergeCell ref="E14:G14"/>
    <mergeCell ref="H12:J12"/>
    <mergeCell ref="H13:J13"/>
    <mergeCell ref="H14:J14"/>
    <mergeCell ref="H11:J11"/>
    <mergeCell ref="K11:M11"/>
    <mergeCell ref="E15:G15"/>
    <mergeCell ref="H15:J15"/>
    <mergeCell ref="K15:M15"/>
    <mergeCell ref="H17:J17"/>
    <mergeCell ref="A2:J2"/>
    <mergeCell ref="N17:O17"/>
    <mergeCell ref="K12:M12"/>
    <mergeCell ref="K13:M13"/>
    <mergeCell ref="K14:M14"/>
    <mergeCell ref="B17:B18"/>
    <mergeCell ref="C17:C18"/>
    <mergeCell ref="D17:D18"/>
    <mergeCell ref="E17:G17"/>
    <mergeCell ref="N11:O11"/>
    <mergeCell ref="N12:O12"/>
    <mergeCell ref="N13:O13"/>
    <mergeCell ref="N14:O14"/>
    <mergeCell ref="N15:O15"/>
    <mergeCell ref="K17:M17"/>
  </mergeCells>
  <conditionalFormatting sqref="C38:M3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orientation="portrait" r:id="rId1"/>
  <ignoredErrors>
    <ignoredError sqref="N11:N15 B11:E11 B35 H11 K11:K15 B17:D17 K17 N17 B36 B13:E15 B12 H13:H15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F135A-806A-4242-A487-8133A6764D1F}">
  <dimension ref="A1:S2"/>
  <sheetViews>
    <sheetView workbookViewId="0">
      <selection activeCell="A2" sqref="A2:S2"/>
    </sheetView>
  </sheetViews>
  <sheetFormatPr defaultRowHeight="15" x14ac:dyDescent="0.25"/>
  <sheetData>
    <row r="1" spans="1:19" s="436" customFormat="1" ht="16.5" x14ac:dyDescent="0.25"/>
    <row r="2" spans="1:19" s="1" customFormat="1" ht="22.5" x14ac:dyDescent="0.3">
      <c r="A2" s="636" t="s">
        <v>357</v>
      </c>
      <c r="B2" s="636"/>
      <c r="C2" s="636"/>
      <c r="D2" s="636"/>
      <c r="E2" s="636"/>
      <c r="F2" s="636"/>
      <c r="G2" s="636"/>
      <c r="H2" s="636"/>
      <c r="I2" s="636"/>
      <c r="J2" s="636"/>
      <c r="K2" s="636"/>
      <c r="L2" s="636"/>
      <c r="M2" s="636"/>
      <c r="N2" s="636"/>
      <c r="O2" s="636"/>
      <c r="P2" s="636"/>
      <c r="Q2" s="636"/>
      <c r="R2" s="636"/>
      <c r="S2" s="636"/>
    </row>
  </sheetData>
  <mergeCells count="1">
    <mergeCell ref="A2:S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Інструкція</vt:lpstr>
      <vt:lpstr>0_Загальне</vt:lpstr>
      <vt:lpstr>1_Доходи</vt:lpstr>
      <vt:lpstr>2_Видатки (базові)</vt:lpstr>
      <vt:lpstr>3_Результати (базові)</vt:lpstr>
      <vt:lpstr>4_Видатки (оптимізовані)</vt:lpstr>
      <vt:lpstr>5_Результати (порівняння)</vt:lpstr>
      <vt:lpstr>Графіки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Nataliia Kovalenko</dc:creator>
  <cp:lastModifiedBy>Nataliia Kovalenko</cp:lastModifiedBy>
  <dcterms:created xsi:type="dcterms:W3CDTF">2018-03-01T14:25:59Z</dcterms:created>
  <dcterms:modified xsi:type="dcterms:W3CDTF">2018-04-10T16:22:25Z</dcterms:modified>
</cp:coreProperties>
</file>