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395" windowHeight="9030"/>
  </bookViews>
  <sheets>
    <sheet name="всього" sheetId="2" r:id="rId1"/>
    <sheet name="до 999" sheetId="1" r:id="rId2"/>
    <sheet name="1000 и более" sheetId="3" r:id="rId3"/>
  </sheets>
  <definedNames>
    <definedName name="_xlnm._FilterDatabase" localSheetId="2" hidden="1">'1000 и более'!$A$9:$K$44</definedName>
    <definedName name="_xlnm._FilterDatabase" localSheetId="0" hidden="1">всього!$A$5:$E$40</definedName>
    <definedName name="_xlnm._FilterDatabase" localSheetId="1" hidden="1">'до 999'!$A$9:$O$44</definedName>
    <definedName name="nar_wse">всього!$D$2</definedName>
    <definedName name="nedon">всього!$D$3</definedName>
  </definedNames>
  <calcPr calcId="114210"/>
</workbook>
</file>

<file path=xl/calcChain.xml><?xml version="1.0" encoding="utf-8"?>
<calcChain xmlns="http://schemas.openxmlformats.org/spreadsheetml/2006/main">
  <c r="J13" i="3" l="1"/>
  <c r="J14" i="3"/>
  <c r="J15" i="3"/>
  <c r="J16" i="3"/>
  <c r="J17" i="3"/>
  <c r="J18" i="3"/>
  <c r="J19" i="3"/>
  <c r="J20" i="3"/>
  <c r="J21" i="3"/>
  <c r="J22" i="3"/>
  <c r="J23" i="3"/>
  <c r="J24" i="3"/>
  <c r="J26" i="3"/>
  <c r="J27" i="3"/>
  <c r="J28" i="3"/>
  <c r="J29" i="3"/>
  <c r="J30" i="3"/>
  <c r="J31" i="3"/>
  <c r="J32" i="3"/>
  <c r="J33" i="3"/>
  <c r="J34" i="3"/>
  <c r="J36" i="3"/>
  <c r="J38" i="3"/>
  <c r="J39" i="3"/>
  <c r="J40" i="3"/>
  <c r="J43" i="3"/>
  <c r="J44" i="3"/>
  <c r="J10" i="3"/>
  <c r="J2" i="3"/>
  <c r="D14" i="1"/>
  <c r="D15" i="1"/>
  <c r="D16" i="1"/>
  <c r="D20" i="1"/>
  <c r="D21" i="1"/>
  <c r="D22" i="1"/>
  <c r="D23" i="1"/>
  <c r="D27" i="1"/>
  <c r="D29" i="1"/>
  <c r="D32" i="1"/>
  <c r="D34" i="1"/>
  <c r="D36" i="1"/>
  <c r="D38" i="1"/>
  <c r="D10" i="1"/>
  <c r="D6" i="1"/>
  <c r="E9" i="2"/>
  <c r="E10" i="2"/>
  <c r="E11" i="2"/>
  <c r="E12" i="2"/>
  <c r="E13" i="2"/>
  <c r="E14" i="2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E29" i="2"/>
  <c r="E30" i="2"/>
  <c r="E32" i="2"/>
  <c r="E34" i="2"/>
  <c r="E35" i="2"/>
  <c r="E36" i="2"/>
  <c r="E39" i="2"/>
  <c r="E40" i="2"/>
  <c r="E5" i="2"/>
  <c r="D9" i="2"/>
  <c r="D10" i="2"/>
  <c r="D11" i="2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0" i="2"/>
  <c r="D32" i="2"/>
  <c r="D34" i="2"/>
  <c r="D35" i="2"/>
  <c r="D36" i="2"/>
  <c r="D39" i="2"/>
  <c r="D40" i="2"/>
  <c r="D5" i="2"/>
</calcChain>
</file>

<file path=xl/sharedStrings.xml><?xml version="1.0" encoding="utf-8"?>
<sst xmlns="http://schemas.openxmlformats.org/spreadsheetml/2006/main" count="212" uniqueCount="95">
  <si>
    <t>Дата друку: 07.04.2021 12:38:15</t>
  </si>
  <si>
    <t>Форма N-21. Звіт про мед.допом.вагітн.,роділлям і породіллям</t>
  </si>
  <si>
    <t>Форма 21 табл.2250</t>
  </si>
  <si>
    <t>Захворювання та причини смерті новонароджених з масою тіла 500-999 г</t>
  </si>
  <si>
    <t>Рік: 2020</t>
  </si>
  <si>
    <t>Розріз: (0) Форма в цілому (0)</t>
  </si>
  <si>
    <t>Область: (5) ДОНЕЦЬКА ОБЛАСТЬ</t>
  </si>
  <si>
    <t>№ п/п</t>
  </si>
  <si>
    <t>А</t>
  </si>
  <si>
    <t>Найменування</t>
  </si>
  <si>
    <t>Б</t>
  </si>
  <si>
    <t>Народилося хворими і захворіло</t>
  </si>
  <si>
    <t>Народилося мертвими</t>
  </si>
  <si>
    <t>1</t>
  </si>
  <si>
    <t>Усього хворих дітей</t>
  </si>
  <si>
    <t>2</t>
  </si>
  <si>
    <t>у т.ч.із захворюван.:гострі респіраторні інфекції J00-J06,J10-J11 1</t>
  </si>
  <si>
    <t>3</t>
  </si>
  <si>
    <t>Пневмонія                                             J12-J18</t>
  </si>
  <si>
    <t>4</t>
  </si>
  <si>
    <t>Інфекції шкіри і підшкірної клітковини                L00-L08</t>
  </si>
  <si>
    <t>5</t>
  </si>
  <si>
    <t>Уроджені аномалії,деформації та хромосомні порушення  Q00-Q99</t>
  </si>
  <si>
    <t>6</t>
  </si>
  <si>
    <t>окремі стан, які виникають у перинатальному періоді     Р05-Р96</t>
  </si>
  <si>
    <t>7</t>
  </si>
  <si>
    <t>з них сповільнений ріст, недостатність живлення плоду   Р05</t>
  </si>
  <si>
    <t>8</t>
  </si>
  <si>
    <t>Родова травма                                         P10-P15</t>
  </si>
  <si>
    <t>9</t>
  </si>
  <si>
    <t>у т.ч. внутрішньочерепна родова травма                      Р10</t>
  </si>
  <si>
    <t>10</t>
  </si>
  <si>
    <t>інша родова травма центральної та перифер.нервової системи Р11,Р14</t>
  </si>
  <si>
    <t>11</t>
  </si>
  <si>
    <t>внутрішньоутробна гіпоксія і асфіксія у родах         Р20-Р21</t>
  </si>
  <si>
    <t>12</t>
  </si>
  <si>
    <t>розлади дихальної системи,що виникають у перинат.періоді Р22-Р28</t>
  </si>
  <si>
    <t>13</t>
  </si>
  <si>
    <t>у т.ч.синдром респіраторного розладу (дистрес)  Р22.0,8,9</t>
  </si>
  <si>
    <t>14</t>
  </si>
  <si>
    <t>уроджені пневмонії                                       Р23</t>
  </si>
  <si>
    <t>15</t>
  </si>
  <si>
    <t>неонатальний аспіраційний синдром                        Р24.0-8</t>
  </si>
  <si>
    <t>16</t>
  </si>
  <si>
    <t>неонатальна аспіраційна пневмонія                        Р24.9</t>
  </si>
  <si>
    <t>17</t>
  </si>
  <si>
    <t>легенева кровотеча                                       Р26</t>
  </si>
  <si>
    <t>18</t>
  </si>
  <si>
    <t>Інфекції,специфічні для перинатального періоду     P35,P37-P39</t>
  </si>
  <si>
    <t>19</t>
  </si>
  <si>
    <t>бактеріальний сепсис новонароджених                      Р36</t>
  </si>
  <si>
    <t>20</t>
  </si>
  <si>
    <t>Внутрішньошлуночкові і субарахноїдальні крововиливи    P52</t>
  </si>
  <si>
    <t>21</t>
  </si>
  <si>
    <t>геморагічна хвороба                                    Р53</t>
  </si>
  <si>
    <t>22</t>
  </si>
  <si>
    <t>гемолітична хвор.плоду та новон.,водянка плоду,ядерна жовт.Р55-Р57</t>
  </si>
  <si>
    <t>23</t>
  </si>
  <si>
    <t>неонатальна жовтяниця,обув.надмірним гемолізом,іншими причинами</t>
  </si>
  <si>
    <t>24</t>
  </si>
  <si>
    <t>Гематологічні порушення                                P60-P61</t>
  </si>
  <si>
    <t>25</t>
  </si>
  <si>
    <t>розлади травлення                                      Р75-Р78</t>
  </si>
  <si>
    <t>26</t>
  </si>
  <si>
    <t>у т.ч.інші види непрохідності кишок                        Р76</t>
  </si>
  <si>
    <t>27</t>
  </si>
  <si>
    <t>некротезуючий ентероколіт                                  Р77</t>
  </si>
  <si>
    <t>28</t>
  </si>
  <si>
    <t>гіпотермія                                                 Р80</t>
  </si>
  <si>
    <t>29</t>
  </si>
  <si>
    <t>інші порушення церебрального статусу новонародженого       Р91</t>
  </si>
  <si>
    <t>30</t>
  </si>
  <si>
    <t>Інші стани перинатального періоду</t>
  </si>
  <si>
    <t>31</t>
  </si>
  <si>
    <t>Інші хвороби новонародженого</t>
  </si>
  <si>
    <t>32</t>
  </si>
  <si>
    <t>у т.ч.вроджений сифіліс                               А50.0,1,2</t>
  </si>
  <si>
    <t>33</t>
  </si>
  <si>
    <t>незавершений тест на ВІЧ                              R75</t>
  </si>
  <si>
    <t>34</t>
  </si>
  <si>
    <t>Крім того,потенц.загроза життю,зв'язана з можл.зараженням:сифілісом</t>
  </si>
  <si>
    <t>35</t>
  </si>
  <si>
    <t>- вірусом імунодефіциту людини (ВІЧ)                  Z20.6</t>
  </si>
  <si>
    <t>усього</t>
  </si>
  <si>
    <t>у т.ч. недоношених</t>
  </si>
  <si>
    <t>з них померло:</t>
  </si>
  <si>
    <t>Усього</t>
  </si>
  <si>
    <t>з них у перші 0-6 діб</t>
  </si>
  <si>
    <t>народилось усього</t>
  </si>
  <si>
    <t>недоношених</t>
  </si>
  <si>
    <t>захворюваність недоношених на 1 тис.</t>
  </si>
  <si>
    <t>захворюваність новонароджених на 1 тис</t>
  </si>
  <si>
    <t>ЗАХВОРЮВАННЯ</t>
  </si>
  <si>
    <t>Захворюваність на 1 тис. народжених</t>
  </si>
  <si>
    <t>народилось в даній ваговій категорії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</si>
</sst>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6" formatCode="0.0"/>
  </numFmts>
  <fonts count="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right" wrapText="1"/>
    </xf>
    <xf numFmtId="49" fontId="2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164" fontId="2" fillId="0" borderId="0" xfId="1" applyNumberFormat="1" applyFont="1"/>
    <xf numFmtId="0" fontId="0" fillId="0" borderId="1" xfId="0" applyBorder="1"/>
    <xf numFmtId="166" fontId="0" fillId="0" borderId="1" xfId="0" applyNumberFormat="1" applyBorder="1"/>
    <xf numFmtId="49" fontId="2" fillId="2" borderId="1" xfId="1" applyNumberFormat="1" applyFont="1" applyFill="1" applyBorder="1" applyAlignment="1">
      <alignment wrapText="1"/>
    </xf>
    <xf numFmtId="0" fontId="0" fillId="2" borderId="1" xfId="0" applyFill="1" applyBorder="1"/>
    <xf numFmtId="166" fontId="0" fillId="2" borderId="1" xfId="0" applyNumberFormat="1" applyFill="1" applyBorder="1"/>
    <xf numFmtId="0" fontId="2" fillId="0" borderId="1" xfId="1" applyFont="1" applyBorder="1"/>
    <xf numFmtId="166" fontId="2" fillId="0" borderId="1" xfId="1" applyNumberFormat="1" applyFont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workbookViewId="0">
      <selection activeCell="K13" sqref="K13"/>
    </sheetView>
  </sheetViews>
  <sheetFormatPr defaultRowHeight="15" x14ac:dyDescent="0.25"/>
  <cols>
    <col min="1" max="1" width="50.7109375" customWidth="1"/>
  </cols>
  <sheetData>
    <row r="2" spans="1:5" x14ac:dyDescent="0.25">
      <c r="B2" t="s">
        <v>88</v>
      </c>
      <c r="D2">
        <v>9650</v>
      </c>
    </row>
    <row r="3" spans="1:5" x14ac:dyDescent="0.25">
      <c r="B3" t="s">
        <v>89</v>
      </c>
      <c r="D3">
        <v>569</v>
      </c>
    </row>
    <row r="4" spans="1:5" ht="56.25" x14ac:dyDescent="0.25">
      <c r="B4" s="3" t="s">
        <v>11</v>
      </c>
      <c r="C4" s="3" t="s">
        <v>84</v>
      </c>
      <c r="D4" s="3" t="s">
        <v>91</v>
      </c>
      <c r="E4" s="3" t="s">
        <v>90</v>
      </c>
    </row>
    <row r="5" spans="1:5" x14ac:dyDescent="0.25">
      <c r="A5" s="10" t="s">
        <v>14</v>
      </c>
      <c r="B5" s="11">
        <v>1775</v>
      </c>
      <c r="C5" s="11">
        <v>482</v>
      </c>
      <c r="D5" s="12">
        <f>B5*1000/nar_wse</f>
        <v>183.93782383419691</v>
      </c>
      <c r="E5" s="12">
        <f>C5*1000/nedon</f>
        <v>847.10017574692438</v>
      </c>
    </row>
    <row r="6" spans="1:5" x14ac:dyDescent="0.25">
      <c r="A6" s="5" t="s">
        <v>92</v>
      </c>
      <c r="B6" s="8"/>
      <c r="C6" s="8"/>
      <c r="D6" s="9"/>
      <c r="E6" s="9"/>
    </row>
    <row r="7" spans="1:5" x14ac:dyDescent="0.25">
      <c r="A7" s="5" t="s">
        <v>16</v>
      </c>
      <c r="B7" s="8">
        <v>0</v>
      </c>
      <c r="C7" s="8">
        <v>0</v>
      </c>
      <c r="D7" s="9"/>
      <c r="E7" s="9"/>
    </row>
    <row r="8" spans="1:5" x14ac:dyDescent="0.25">
      <c r="A8" s="5" t="s">
        <v>18</v>
      </c>
      <c r="B8" s="8">
        <v>0</v>
      </c>
      <c r="C8" s="8">
        <v>0</v>
      </c>
      <c r="D8" s="9"/>
      <c r="E8" s="9"/>
    </row>
    <row r="9" spans="1:5" x14ac:dyDescent="0.25">
      <c r="A9" s="5" t="s">
        <v>20</v>
      </c>
      <c r="B9" s="8">
        <v>1</v>
      </c>
      <c r="C9" s="8">
        <v>0</v>
      </c>
      <c r="D9" s="9">
        <f>B9*1000/nar_wse</f>
        <v>0.10362694300518134</v>
      </c>
      <c r="E9" s="9">
        <f>C9*1000/nedon</f>
        <v>0</v>
      </c>
    </row>
    <row r="10" spans="1:5" x14ac:dyDescent="0.25">
      <c r="A10" s="5" t="s">
        <v>22</v>
      </c>
      <c r="B10" s="8">
        <v>213</v>
      </c>
      <c r="C10" s="8">
        <v>24</v>
      </c>
      <c r="D10" s="9">
        <f>B10*1000/nar_wse</f>
        <v>22.072538860103627</v>
      </c>
      <c r="E10" s="9">
        <f>C10*1000/nedon</f>
        <v>42.1792618629174</v>
      </c>
    </row>
    <row r="11" spans="1:5" x14ac:dyDescent="0.25">
      <c r="A11" s="5" t="s">
        <v>24</v>
      </c>
      <c r="B11" s="8">
        <v>2367</v>
      </c>
      <c r="C11" s="8">
        <v>907</v>
      </c>
      <c r="D11" s="9">
        <f>B11*1000/nar_wse</f>
        <v>245.28497409326425</v>
      </c>
      <c r="E11" s="9">
        <f>C11*1000/nedon</f>
        <v>1594.02460456942</v>
      </c>
    </row>
    <row r="12" spans="1:5" x14ac:dyDescent="0.25">
      <c r="A12" s="5" t="s">
        <v>26</v>
      </c>
      <c r="B12" s="8">
        <v>191</v>
      </c>
      <c r="C12" s="8">
        <v>28</v>
      </c>
      <c r="D12" s="9">
        <f>B12*1000/nar_wse</f>
        <v>19.792746113989637</v>
      </c>
      <c r="E12" s="9">
        <f>C12*1000/nedon</f>
        <v>49.209138840070295</v>
      </c>
    </row>
    <row r="13" spans="1:5" x14ac:dyDescent="0.25">
      <c r="A13" s="5" t="s">
        <v>28</v>
      </c>
      <c r="B13" s="8">
        <v>268</v>
      </c>
      <c r="C13" s="8">
        <v>10</v>
      </c>
      <c r="D13" s="9">
        <f>B13*1000/nar_wse</f>
        <v>27.7720207253886</v>
      </c>
      <c r="E13" s="9">
        <f>C13*1000/nedon</f>
        <v>17.574692442882249</v>
      </c>
    </row>
    <row r="14" spans="1:5" x14ac:dyDescent="0.25">
      <c r="A14" s="5" t="s">
        <v>30</v>
      </c>
      <c r="B14" s="8">
        <v>2</v>
      </c>
      <c r="C14" s="8">
        <v>1</v>
      </c>
      <c r="D14" s="9">
        <f>B14*1000/nar_wse</f>
        <v>0.20725388601036268</v>
      </c>
      <c r="E14" s="9">
        <f>C14*1000/nedon</f>
        <v>1.7574692442882249</v>
      </c>
    </row>
    <row r="15" spans="1:5" ht="23.25" x14ac:dyDescent="0.25">
      <c r="A15" s="5" t="s">
        <v>32</v>
      </c>
      <c r="B15" s="8">
        <v>18</v>
      </c>
      <c r="C15" s="8">
        <v>1</v>
      </c>
      <c r="D15" s="9">
        <f>B15*1000/nar_wse</f>
        <v>1.8652849740932642</v>
      </c>
      <c r="E15" s="9">
        <f>C15*1000/nedon</f>
        <v>1.7574692442882249</v>
      </c>
    </row>
    <row r="16" spans="1:5" x14ac:dyDescent="0.25">
      <c r="A16" s="5" t="s">
        <v>34</v>
      </c>
      <c r="B16" s="8">
        <v>161</v>
      </c>
      <c r="C16" s="8">
        <v>22</v>
      </c>
      <c r="D16" s="9">
        <f>B16*1000/nar_wse</f>
        <v>16.683937823834196</v>
      </c>
      <c r="E16" s="9">
        <f>C16*1000/nedon</f>
        <v>38.664323374340952</v>
      </c>
    </row>
    <row r="17" spans="1:5" ht="23.25" x14ac:dyDescent="0.25">
      <c r="A17" s="5" t="s">
        <v>36</v>
      </c>
      <c r="B17" s="8">
        <v>362</v>
      </c>
      <c r="C17" s="8">
        <v>241</v>
      </c>
      <c r="D17" s="9">
        <f>B17*1000/nar_wse</f>
        <v>37.512953367875646</v>
      </c>
      <c r="E17" s="9">
        <f>C17*1000/nedon</f>
        <v>423.55008787346219</v>
      </c>
    </row>
    <row r="18" spans="1:5" x14ac:dyDescent="0.25">
      <c r="A18" s="5" t="s">
        <v>38</v>
      </c>
      <c r="B18" s="8">
        <v>197</v>
      </c>
      <c r="C18" s="8">
        <v>148</v>
      </c>
      <c r="D18" s="9">
        <f>B18*1000/nar_wse</f>
        <v>20.414507772020727</v>
      </c>
      <c r="E18" s="9">
        <f>C18*1000/nedon</f>
        <v>260.10544815465727</v>
      </c>
    </row>
    <row r="19" spans="1:5" x14ac:dyDescent="0.25">
      <c r="A19" s="5" t="s">
        <v>40</v>
      </c>
      <c r="B19" s="8">
        <v>30</v>
      </c>
      <c r="C19" s="8">
        <v>11</v>
      </c>
      <c r="D19" s="9">
        <f>B19*1000/nar_wse</f>
        <v>3.1088082901554404</v>
      </c>
      <c r="E19" s="9">
        <f>C19*1000/nedon</f>
        <v>19.332161687170476</v>
      </c>
    </row>
    <row r="20" spans="1:5" x14ac:dyDescent="0.25">
      <c r="A20" s="5" t="s">
        <v>42</v>
      </c>
      <c r="B20" s="8">
        <v>22</v>
      </c>
      <c r="C20" s="8">
        <v>0</v>
      </c>
      <c r="D20" s="9">
        <f>B20*1000/nar_wse</f>
        <v>2.2797927461139897</v>
      </c>
      <c r="E20" s="9">
        <f>C20*1000/nedon</f>
        <v>0</v>
      </c>
    </row>
    <row r="21" spans="1:5" x14ac:dyDescent="0.25">
      <c r="A21" s="5" t="s">
        <v>44</v>
      </c>
      <c r="B21" s="8">
        <v>0</v>
      </c>
      <c r="C21" s="8">
        <v>0</v>
      </c>
      <c r="D21" s="9"/>
      <c r="E21" s="9"/>
    </row>
    <row r="22" spans="1:5" x14ac:dyDescent="0.25">
      <c r="A22" s="5" t="s">
        <v>46</v>
      </c>
      <c r="B22" s="8">
        <v>4</v>
      </c>
      <c r="C22" s="8">
        <v>3</v>
      </c>
      <c r="D22" s="9">
        <f>B22*1000/nar_wse</f>
        <v>0.41450777202072536</v>
      </c>
      <c r="E22" s="9">
        <f>C22*1000/nedon</f>
        <v>5.272407732864675</v>
      </c>
    </row>
    <row r="23" spans="1:5" x14ac:dyDescent="0.25">
      <c r="A23" s="5" t="s">
        <v>48</v>
      </c>
      <c r="B23" s="8">
        <v>104</v>
      </c>
      <c r="C23" s="8">
        <v>44</v>
      </c>
      <c r="D23" s="9">
        <f>B23*1000/nar_wse</f>
        <v>10.777202072538859</v>
      </c>
      <c r="E23" s="9">
        <f>C23*1000/nedon</f>
        <v>77.328646748681905</v>
      </c>
    </row>
    <row r="24" spans="1:5" x14ac:dyDescent="0.25">
      <c r="A24" s="5" t="s">
        <v>50</v>
      </c>
      <c r="B24" s="8">
        <v>1</v>
      </c>
      <c r="C24" s="8">
        <v>0</v>
      </c>
      <c r="D24" s="9">
        <f>B24*1000/nar_wse</f>
        <v>0.10362694300518134</v>
      </c>
      <c r="E24" s="9">
        <f>C24*1000/nedon</f>
        <v>0</v>
      </c>
    </row>
    <row r="25" spans="1:5" x14ac:dyDescent="0.25">
      <c r="A25" s="5" t="s">
        <v>52</v>
      </c>
      <c r="B25" s="8">
        <v>21</v>
      </c>
      <c r="C25" s="8">
        <v>21</v>
      </c>
      <c r="D25" s="9">
        <f>B25*1000/nar_wse</f>
        <v>2.1761658031088085</v>
      </c>
      <c r="E25" s="9">
        <f>C25*1000/nedon</f>
        <v>36.906854130052722</v>
      </c>
    </row>
    <row r="26" spans="1:5" x14ac:dyDescent="0.25">
      <c r="A26" s="5" t="s">
        <v>54</v>
      </c>
      <c r="B26" s="8">
        <v>4</v>
      </c>
      <c r="C26" s="8">
        <v>1</v>
      </c>
      <c r="D26" s="9">
        <f>B26*1000/nar_wse</f>
        <v>0.41450777202072536</v>
      </c>
      <c r="E26" s="9">
        <f>C26*1000/nedon</f>
        <v>1.7574692442882249</v>
      </c>
    </row>
    <row r="27" spans="1:5" ht="23.25" x14ac:dyDescent="0.25">
      <c r="A27" s="5" t="s">
        <v>56</v>
      </c>
      <c r="B27" s="8">
        <v>65</v>
      </c>
      <c r="C27" s="8">
        <v>8</v>
      </c>
      <c r="D27" s="9">
        <f>B27*1000/nar_wse</f>
        <v>6.7357512953367875</v>
      </c>
      <c r="E27" s="9">
        <f>C27*1000/nedon</f>
        <v>14.059753954305799</v>
      </c>
    </row>
    <row r="28" spans="1:5" ht="23.25" x14ac:dyDescent="0.25">
      <c r="A28" s="5" t="s">
        <v>58</v>
      </c>
      <c r="B28" s="8">
        <v>418</v>
      </c>
      <c r="C28" s="8">
        <v>154</v>
      </c>
      <c r="D28" s="9">
        <f>B28*1000/nar_wse</f>
        <v>43.316062176165801</v>
      </c>
      <c r="E28" s="9">
        <f>C28*1000/nedon</f>
        <v>270.65026362038662</v>
      </c>
    </row>
    <row r="29" spans="1:5" x14ac:dyDescent="0.25">
      <c r="A29" s="5" t="s">
        <v>60</v>
      </c>
      <c r="B29" s="8">
        <v>49</v>
      </c>
      <c r="C29" s="8">
        <v>38</v>
      </c>
      <c r="D29" s="9">
        <f>B29*1000/nar_wse</f>
        <v>5.0777202072538863</v>
      </c>
      <c r="E29" s="9">
        <f>C29*1000/nedon</f>
        <v>66.783831282952548</v>
      </c>
    </row>
    <row r="30" spans="1:5" x14ac:dyDescent="0.25">
      <c r="A30" s="5" t="s">
        <v>62</v>
      </c>
      <c r="B30" s="8">
        <v>12</v>
      </c>
      <c r="C30" s="8">
        <v>4</v>
      </c>
      <c r="D30" s="9">
        <f>B30*1000/nar_wse</f>
        <v>1.2435233160621761</v>
      </c>
      <c r="E30" s="9">
        <f>C30*1000/nedon</f>
        <v>7.0298769771528997</v>
      </c>
    </row>
    <row r="31" spans="1:5" x14ac:dyDescent="0.25">
      <c r="A31" s="5" t="s">
        <v>64</v>
      </c>
      <c r="B31" s="8">
        <v>0</v>
      </c>
      <c r="C31" s="8">
        <v>0</v>
      </c>
      <c r="D31" s="9"/>
      <c r="E31" s="9"/>
    </row>
    <row r="32" spans="1:5" x14ac:dyDescent="0.25">
      <c r="A32" s="5" t="s">
        <v>66</v>
      </c>
      <c r="B32" s="8">
        <v>4</v>
      </c>
      <c r="C32" s="8">
        <v>4</v>
      </c>
      <c r="D32" s="9">
        <f>B32*1000/nar_wse</f>
        <v>0.41450777202072536</v>
      </c>
      <c r="E32" s="9">
        <f>C32*1000/nedon</f>
        <v>7.0298769771528997</v>
      </c>
    </row>
    <row r="33" spans="1:5" x14ac:dyDescent="0.25">
      <c r="A33" s="5" t="s">
        <v>68</v>
      </c>
      <c r="B33" s="8">
        <v>0</v>
      </c>
      <c r="C33" s="8">
        <v>0</v>
      </c>
      <c r="D33" s="9"/>
      <c r="E33" s="9"/>
    </row>
    <row r="34" spans="1:5" x14ac:dyDescent="0.25">
      <c r="A34" s="5" t="s">
        <v>70</v>
      </c>
      <c r="B34" s="8">
        <v>582</v>
      </c>
      <c r="C34" s="8">
        <v>290</v>
      </c>
      <c r="D34" s="9">
        <f>B34*1000/nar_wse</f>
        <v>60.310880829015545</v>
      </c>
      <c r="E34" s="9">
        <f>C34*1000/nedon</f>
        <v>509.66608084358523</v>
      </c>
    </row>
    <row r="35" spans="1:5" x14ac:dyDescent="0.25">
      <c r="A35" s="5" t="s">
        <v>72</v>
      </c>
      <c r="B35" s="8">
        <v>129</v>
      </c>
      <c r="C35" s="8">
        <v>46</v>
      </c>
      <c r="D35" s="9">
        <f>B35*1000/nar_wse</f>
        <v>13.367875647668393</v>
      </c>
      <c r="E35" s="9">
        <f>C35*1000/nedon</f>
        <v>80.843585237258353</v>
      </c>
    </row>
    <row r="36" spans="1:5" x14ac:dyDescent="0.25">
      <c r="A36" s="5" t="s">
        <v>74</v>
      </c>
      <c r="B36" s="8">
        <v>25</v>
      </c>
      <c r="C36" s="8">
        <v>3</v>
      </c>
      <c r="D36" s="9">
        <f>B36*1000/nar_wse</f>
        <v>2.5906735751295336</v>
      </c>
      <c r="E36" s="9">
        <f>C36*1000/nedon</f>
        <v>5.272407732864675</v>
      </c>
    </row>
    <row r="37" spans="1:5" x14ac:dyDescent="0.25">
      <c r="A37" s="5" t="s">
        <v>76</v>
      </c>
      <c r="B37" s="8">
        <v>0</v>
      </c>
      <c r="C37" s="8">
        <v>0</v>
      </c>
      <c r="D37" s="9"/>
      <c r="E37" s="9"/>
    </row>
    <row r="38" spans="1:5" x14ac:dyDescent="0.25">
      <c r="A38" s="5" t="s">
        <v>78</v>
      </c>
      <c r="B38" s="8">
        <v>0</v>
      </c>
      <c r="C38" s="8">
        <v>0</v>
      </c>
      <c r="D38" s="9"/>
      <c r="E38" s="9"/>
    </row>
    <row r="39" spans="1:5" ht="23.25" x14ac:dyDescent="0.25">
      <c r="A39" s="5" t="s">
        <v>80</v>
      </c>
      <c r="B39" s="8">
        <v>2</v>
      </c>
      <c r="C39" s="8">
        <v>0</v>
      </c>
      <c r="D39" s="9">
        <f>B39*1000/nar_wse</f>
        <v>0.20725388601036268</v>
      </c>
      <c r="E39" s="9">
        <f>C39*1000/nedon</f>
        <v>0</v>
      </c>
    </row>
    <row r="40" spans="1:5" x14ac:dyDescent="0.25">
      <c r="A40" s="5" t="s">
        <v>82</v>
      </c>
      <c r="B40" s="8">
        <v>124</v>
      </c>
      <c r="C40" s="8">
        <v>7</v>
      </c>
      <c r="D40" s="9">
        <f>B40*1000/nar_wse</f>
        <v>12.849740932642487</v>
      </c>
      <c r="E40" s="9">
        <f>C40*1000/nedon</f>
        <v>12.302284710017574</v>
      </c>
    </row>
  </sheetData>
  <conditionalFormatting sqref="D7:D4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4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85" zoomScaleNormal="85" workbookViewId="0">
      <selection activeCell="D8" sqref="D8"/>
    </sheetView>
  </sheetViews>
  <sheetFormatPr defaultRowHeight="15" x14ac:dyDescent="0.25"/>
  <cols>
    <col min="2" max="2" width="39.5703125" customWidth="1"/>
  </cols>
  <sheetData>
    <row r="1" spans="1:15" x14ac:dyDescent="0.25">
      <c r="A1" s="1" t="s">
        <v>0</v>
      </c>
      <c r="B1" s="1"/>
      <c r="C1" s="1"/>
      <c r="D1" s="1"/>
      <c r="N1" s="1"/>
      <c r="O1" s="1"/>
    </row>
    <row r="2" spans="1:15" x14ac:dyDescent="0.25">
      <c r="A2" s="1" t="s">
        <v>1</v>
      </c>
      <c r="B2" s="1"/>
      <c r="C2" s="1"/>
      <c r="D2" s="1"/>
      <c r="N2" s="1"/>
      <c r="O2" s="1"/>
    </row>
    <row r="3" spans="1:15" x14ac:dyDescent="0.25">
      <c r="A3" s="1" t="s">
        <v>2</v>
      </c>
      <c r="B3" s="1"/>
      <c r="C3" s="1"/>
      <c r="D3" s="1"/>
      <c r="N3" s="1"/>
      <c r="O3" s="1"/>
    </row>
    <row r="4" spans="1:15" x14ac:dyDescent="0.25">
      <c r="A4" s="1" t="s">
        <v>3</v>
      </c>
      <c r="B4" s="1"/>
      <c r="C4" s="1"/>
      <c r="D4" s="1"/>
      <c r="N4" s="1"/>
      <c r="O4" s="1"/>
    </row>
    <row r="5" spans="1:15" x14ac:dyDescent="0.25">
      <c r="A5" s="1" t="s">
        <v>4</v>
      </c>
      <c r="B5" s="1"/>
      <c r="C5" s="1"/>
      <c r="D5" s="1"/>
      <c r="N5" s="1"/>
      <c r="O5" s="1"/>
    </row>
    <row r="6" spans="1:15" ht="45" x14ac:dyDescent="0.25">
      <c r="A6" s="1" t="s">
        <v>5</v>
      </c>
      <c r="B6" s="1"/>
      <c r="C6" s="3" t="s">
        <v>94</v>
      </c>
      <c r="D6" s="13">
        <f>33+4</f>
        <v>37</v>
      </c>
      <c r="N6" s="1"/>
      <c r="O6" s="1"/>
    </row>
    <row r="7" spans="1:15" x14ac:dyDescent="0.25">
      <c r="A7" s="1" t="s">
        <v>6</v>
      </c>
      <c r="B7" s="1"/>
      <c r="C7" s="1"/>
      <c r="D7" s="1"/>
      <c r="N7" s="1"/>
      <c r="O7" s="1"/>
    </row>
    <row r="8" spans="1:15" ht="56.25" x14ac:dyDescent="0.25">
      <c r="A8" s="3" t="s">
        <v>7</v>
      </c>
      <c r="B8" s="3" t="s">
        <v>9</v>
      </c>
      <c r="C8" s="3" t="s">
        <v>11</v>
      </c>
      <c r="D8" s="3" t="s">
        <v>93</v>
      </c>
      <c r="N8" s="1"/>
      <c r="O8" s="1"/>
    </row>
    <row r="9" spans="1:15" x14ac:dyDescent="0.25">
      <c r="A9" s="3" t="s">
        <v>8</v>
      </c>
      <c r="B9" s="3" t="s">
        <v>10</v>
      </c>
      <c r="C9" s="3">
        <v>1</v>
      </c>
      <c r="D9" s="13"/>
      <c r="N9" s="1"/>
      <c r="O9" s="1"/>
    </row>
    <row r="10" spans="1:15" x14ac:dyDescent="0.25">
      <c r="A10" s="4" t="s">
        <v>13</v>
      </c>
      <c r="B10" s="5" t="s">
        <v>14</v>
      </c>
      <c r="C10" s="6">
        <v>37</v>
      </c>
      <c r="D10" s="14">
        <f>C10*1000/37</f>
        <v>1000</v>
      </c>
      <c r="N10" s="7"/>
      <c r="O10" s="7"/>
    </row>
    <row r="11" spans="1:15" ht="23.25" x14ac:dyDescent="0.25">
      <c r="A11" s="4" t="s">
        <v>15</v>
      </c>
      <c r="B11" s="5" t="s">
        <v>16</v>
      </c>
      <c r="C11" s="6">
        <v>0</v>
      </c>
      <c r="D11" s="14"/>
      <c r="N11" s="7"/>
      <c r="O11" s="7"/>
    </row>
    <row r="12" spans="1:15" x14ac:dyDescent="0.25">
      <c r="A12" s="4" t="s">
        <v>17</v>
      </c>
      <c r="B12" s="5" t="s">
        <v>18</v>
      </c>
      <c r="C12" s="6">
        <v>0</v>
      </c>
      <c r="D12" s="14"/>
      <c r="N12" s="7"/>
      <c r="O12" s="7"/>
    </row>
    <row r="13" spans="1:15" ht="23.25" x14ac:dyDescent="0.25">
      <c r="A13" s="4" t="s">
        <v>19</v>
      </c>
      <c r="B13" s="5" t="s">
        <v>20</v>
      </c>
      <c r="C13" s="6">
        <v>0</v>
      </c>
      <c r="D13" s="14"/>
      <c r="N13" s="7"/>
      <c r="O13" s="7"/>
    </row>
    <row r="14" spans="1:15" ht="23.25" x14ac:dyDescent="0.25">
      <c r="A14" s="4" t="s">
        <v>21</v>
      </c>
      <c r="B14" s="5" t="s">
        <v>22</v>
      </c>
      <c r="C14" s="6">
        <v>2</v>
      </c>
      <c r="D14" s="14">
        <f>C14*1000/37</f>
        <v>54.054054054054056</v>
      </c>
      <c r="N14" s="7"/>
      <c r="O14" s="7"/>
    </row>
    <row r="15" spans="1:15" ht="23.25" x14ac:dyDescent="0.25">
      <c r="A15" s="4" t="s">
        <v>23</v>
      </c>
      <c r="B15" s="5" t="s">
        <v>24</v>
      </c>
      <c r="C15" s="6">
        <v>50</v>
      </c>
      <c r="D15" s="14">
        <f>C15*1000/37</f>
        <v>1351.3513513513512</v>
      </c>
      <c r="N15" s="7"/>
      <c r="O15" s="7"/>
    </row>
    <row r="16" spans="1:15" ht="23.25" x14ac:dyDescent="0.25">
      <c r="A16" s="4" t="s">
        <v>25</v>
      </c>
      <c r="B16" s="5" t="s">
        <v>26</v>
      </c>
      <c r="C16" s="6">
        <v>4</v>
      </c>
      <c r="D16" s="14">
        <f>C16*1000/37</f>
        <v>108.10810810810811</v>
      </c>
      <c r="N16" s="7"/>
      <c r="O16" s="7"/>
    </row>
    <row r="17" spans="1:15" x14ac:dyDescent="0.25">
      <c r="A17" s="4" t="s">
        <v>27</v>
      </c>
      <c r="B17" s="5" t="s">
        <v>28</v>
      </c>
      <c r="C17" s="6">
        <v>0</v>
      </c>
      <c r="D17" s="14"/>
      <c r="N17" s="7"/>
      <c r="O17" s="7"/>
    </row>
    <row r="18" spans="1:15" ht="23.25" x14ac:dyDescent="0.25">
      <c r="A18" s="4" t="s">
        <v>29</v>
      </c>
      <c r="B18" s="5" t="s">
        <v>30</v>
      </c>
      <c r="C18" s="6">
        <v>0</v>
      </c>
      <c r="D18" s="14"/>
      <c r="N18" s="7"/>
      <c r="O18" s="7"/>
    </row>
    <row r="19" spans="1:15" ht="23.25" x14ac:dyDescent="0.25">
      <c r="A19" s="4" t="s">
        <v>31</v>
      </c>
      <c r="B19" s="5" t="s">
        <v>32</v>
      </c>
      <c r="C19" s="6">
        <v>0</v>
      </c>
      <c r="D19" s="14"/>
      <c r="N19" s="7"/>
      <c r="O19" s="7"/>
    </row>
    <row r="20" spans="1:15" ht="23.25" x14ac:dyDescent="0.25">
      <c r="A20" s="4" t="s">
        <v>33</v>
      </c>
      <c r="B20" s="5" t="s">
        <v>34</v>
      </c>
      <c r="C20" s="6">
        <v>4</v>
      </c>
      <c r="D20" s="14">
        <f>C20*1000/37</f>
        <v>108.10810810810811</v>
      </c>
      <c r="N20" s="7"/>
      <c r="O20" s="7"/>
    </row>
    <row r="21" spans="1:15" ht="23.25" x14ac:dyDescent="0.25">
      <c r="A21" s="4" t="s">
        <v>35</v>
      </c>
      <c r="B21" s="5" t="s">
        <v>36</v>
      </c>
      <c r="C21" s="6">
        <v>18</v>
      </c>
      <c r="D21" s="14">
        <f>C21*1000/37</f>
        <v>486.48648648648651</v>
      </c>
      <c r="N21" s="7"/>
      <c r="O21" s="7"/>
    </row>
    <row r="22" spans="1:15" ht="23.25" x14ac:dyDescent="0.25">
      <c r="A22" s="4" t="s">
        <v>37</v>
      </c>
      <c r="B22" s="5" t="s">
        <v>38</v>
      </c>
      <c r="C22" s="6">
        <v>9</v>
      </c>
      <c r="D22" s="14">
        <f>C22*1000/37</f>
        <v>243.24324324324326</v>
      </c>
      <c r="N22" s="7"/>
      <c r="O22" s="7"/>
    </row>
    <row r="23" spans="1:15" x14ac:dyDescent="0.25">
      <c r="A23" s="4" t="s">
        <v>39</v>
      </c>
      <c r="B23" s="5" t="s">
        <v>40</v>
      </c>
      <c r="C23" s="6">
        <v>3</v>
      </c>
      <c r="D23" s="14">
        <f>C23*1000/37</f>
        <v>81.081081081081081</v>
      </c>
      <c r="N23" s="7"/>
      <c r="O23" s="7"/>
    </row>
    <row r="24" spans="1:15" ht="23.25" x14ac:dyDescent="0.25">
      <c r="A24" s="4" t="s">
        <v>41</v>
      </c>
      <c r="B24" s="5" t="s">
        <v>42</v>
      </c>
      <c r="C24" s="6">
        <v>0</v>
      </c>
      <c r="D24" s="14"/>
      <c r="N24" s="7"/>
      <c r="O24" s="7"/>
    </row>
    <row r="25" spans="1:15" ht="23.25" x14ac:dyDescent="0.25">
      <c r="A25" s="4" t="s">
        <v>43</v>
      </c>
      <c r="B25" s="5" t="s">
        <v>44</v>
      </c>
      <c r="C25" s="6">
        <v>0</v>
      </c>
      <c r="D25" s="14"/>
      <c r="N25" s="7"/>
      <c r="O25" s="7"/>
    </row>
    <row r="26" spans="1:15" x14ac:dyDescent="0.25">
      <c r="A26" s="4" t="s">
        <v>45</v>
      </c>
      <c r="B26" s="5" t="s">
        <v>46</v>
      </c>
      <c r="C26" s="6">
        <v>0</v>
      </c>
      <c r="D26" s="14"/>
      <c r="N26" s="7"/>
      <c r="O26" s="7"/>
    </row>
    <row r="27" spans="1:15" ht="23.25" x14ac:dyDescent="0.25">
      <c r="A27" s="4" t="s">
        <v>47</v>
      </c>
      <c r="B27" s="5" t="s">
        <v>48</v>
      </c>
      <c r="C27" s="6">
        <v>4</v>
      </c>
      <c r="D27" s="14">
        <f>C27*1000/37</f>
        <v>108.10810810810811</v>
      </c>
      <c r="N27" s="7"/>
      <c r="O27" s="7"/>
    </row>
    <row r="28" spans="1:15" ht="23.25" x14ac:dyDescent="0.25">
      <c r="A28" s="4" t="s">
        <v>49</v>
      </c>
      <c r="B28" s="5" t="s">
        <v>50</v>
      </c>
      <c r="C28" s="6">
        <v>0</v>
      </c>
      <c r="D28" s="14"/>
      <c r="N28" s="7"/>
      <c r="O28" s="7"/>
    </row>
    <row r="29" spans="1:15" ht="23.25" x14ac:dyDescent="0.25">
      <c r="A29" s="4" t="s">
        <v>51</v>
      </c>
      <c r="B29" s="5" t="s">
        <v>52</v>
      </c>
      <c r="C29" s="6">
        <v>11</v>
      </c>
      <c r="D29" s="14">
        <f>C29*1000/37</f>
        <v>297.29729729729729</v>
      </c>
      <c r="N29" s="7"/>
      <c r="O29" s="7"/>
    </row>
    <row r="30" spans="1:15" x14ac:dyDescent="0.25">
      <c r="A30" s="4" t="s">
        <v>53</v>
      </c>
      <c r="B30" s="5" t="s">
        <v>54</v>
      </c>
      <c r="C30" s="6">
        <v>0</v>
      </c>
      <c r="D30" s="14"/>
      <c r="N30" s="7"/>
      <c r="O30" s="7"/>
    </row>
    <row r="31" spans="1:15" ht="23.25" x14ac:dyDescent="0.25">
      <c r="A31" s="4" t="s">
        <v>55</v>
      </c>
      <c r="B31" s="5" t="s">
        <v>56</v>
      </c>
      <c r="C31" s="6">
        <v>0</v>
      </c>
      <c r="D31" s="14"/>
      <c r="N31" s="7"/>
      <c r="O31" s="7"/>
    </row>
    <row r="32" spans="1:15" ht="23.25" x14ac:dyDescent="0.25">
      <c r="A32" s="4" t="s">
        <v>57</v>
      </c>
      <c r="B32" s="5" t="s">
        <v>58</v>
      </c>
      <c r="C32" s="6">
        <v>3</v>
      </c>
      <c r="D32" s="14">
        <f>C32*1000/37</f>
        <v>81.081081081081081</v>
      </c>
      <c r="N32" s="7"/>
      <c r="O32" s="7"/>
    </row>
    <row r="33" spans="1:15" ht="23.25" x14ac:dyDescent="0.25">
      <c r="A33" s="4" t="s">
        <v>59</v>
      </c>
      <c r="B33" s="5" t="s">
        <v>60</v>
      </c>
      <c r="C33" s="6">
        <v>0</v>
      </c>
      <c r="D33" s="14"/>
      <c r="N33" s="7"/>
      <c r="O33" s="7"/>
    </row>
    <row r="34" spans="1:15" x14ac:dyDescent="0.25">
      <c r="A34" s="4" t="s">
        <v>61</v>
      </c>
      <c r="B34" s="5" t="s">
        <v>62</v>
      </c>
      <c r="C34" s="6">
        <v>1</v>
      </c>
      <c r="D34" s="14">
        <f>C34*1000/37</f>
        <v>27.027027027027028</v>
      </c>
      <c r="N34" s="7"/>
      <c r="O34" s="7"/>
    </row>
    <row r="35" spans="1:15" ht="23.25" x14ac:dyDescent="0.25">
      <c r="A35" s="4" t="s">
        <v>63</v>
      </c>
      <c r="B35" s="5" t="s">
        <v>64</v>
      </c>
      <c r="C35" s="6">
        <v>0</v>
      </c>
      <c r="D35" s="14"/>
      <c r="N35" s="7"/>
      <c r="O35" s="7"/>
    </row>
    <row r="36" spans="1:15" x14ac:dyDescent="0.25">
      <c r="A36" s="4" t="s">
        <v>65</v>
      </c>
      <c r="B36" s="5" t="s">
        <v>66</v>
      </c>
      <c r="C36" s="6">
        <v>1</v>
      </c>
      <c r="D36" s="14">
        <f>C36*1000/37</f>
        <v>27.027027027027028</v>
      </c>
      <c r="N36" s="7"/>
      <c r="O36" s="7"/>
    </row>
    <row r="37" spans="1:15" x14ac:dyDescent="0.25">
      <c r="A37" s="4" t="s">
        <v>67</v>
      </c>
      <c r="B37" s="5" t="s">
        <v>68</v>
      </c>
      <c r="C37" s="6">
        <v>0</v>
      </c>
      <c r="D37" s="14"/>
      <c r="N37" s="7"/>
      <c r="O37" s="7"/>
    </row>
    <row r="38" spans="1:15" ht="23.25" x14ac:dyDescent="0.25">
      <c r="A38" s="4" t="s">
        <v>69</v>
      </c>
      <c r="B38" s="5" t="s">
        <v>70</v>
      </c>
      <c r="C38" s="6">
        <v>5</v>
      </c>
      <c r="D38" s="14">
        <f>C38*1000/37</f>
        <v>135.13513513513513</v>
      </c>
      <c r="N38" s="7"/>
      <c r="O38" s="7"/>
    </row>
    <row r="39" spans="1:15" x14ac:dyDescent="0.25">
      <c r="A39" s="4" t="s">
        <v>71</v>
      </c>
      <c r="B39" s="5" t="s">
        <v>72</v>
      </c>
      <c r="C39" s="6">
        <v>0</v>
      </c>
      <c r="D39" s="14"/>
      <c r="N39" s="7"/>
      <c r="O39" s="7"/>
    </row>
    <row r="40" spans="1:15" x14ac:dyDescent="0.25">
      <c r="A40" s="4" t="s">
        <v>73</v>
      </c>
      <c r="B40" s="5" t="s">
        <v>74</v>
      </c>
      <c r="C40" s="6">
        <v>0</v>
      </c>
      <c r="D40" s="14"/>
      <c r="N40" s="7"/>
      <c r="O40" s="7"/>
    </row>
    <row r="41" spans="1:15" ht="23.25" x14ac:dyDescent="0.25">
      <c r="A41" s="4" t="s">
        <v>75</v>
      </c>
      <c r="B41" s="5" t="s">
        <v>76</v>
      </c>
      <c r="C41" s="6">
        <v>0</v>
      </c>
      <c r="D41" s="14"/>
      <c r="N41" s="7"/>
      <c r="O41" s="7"/>
    </row>
    <row r="42" spans="1:15" x14ac:dyDescent="0.25">
      <c r="A42" s="4" t="s">
        <v>77</v>
      </c>
      <c r="B42" s="5" t="s">
        <v>78</v>
      </c>
      <c r="C42" s="6">
        <v>0</v>
      </c>
      <c r="D42" s="14"/>
      <c r="N42" s="7"/>
      <c r="O42" s="7"/>
    </row>
    <row r="43" spans="1:15" ht="23.25" x14ac:dyDescent="0.25">
      <c r="A43" s="4" t="s">
        <v>79</v>
      </c>
      <c r="B43" s="5" t="s">
        <v>80</v>
      </c>
      <c r="C43" s="6">
        <v>0</v>
      </c>
      <c r="D43" s="14"/>
      <c r="N43" s="7"/>
      <c r="O43" s="7"/>
    </row>
    <row r="44" spans="1:15" ht="23.25" x14ac:dyDescent="0.25">
      <c r="A44" s="4" t="s">
        <v>81</v>
      </c>
      <c r="B44" s="5" t="s">
        <v>82</v>
      </c>
      <c r="C44" s="6">
        <v>0</v>
      </c>
      <c r="D44" s="14"/>
      <c r="N44" s="7"/>
      <c r="O44" s="7"/>
    </row>
  </sheetData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M45" sqref="M45"/>
    </sheetView>
  </sheetViews>
  <sheetFormatPr defaultRowHeight="15" x14ac:dyDescent="0.25"/>
  <cols>
    <col min="2" max="2" width="38.7109375" customWidth="1"/>
    <col min="3" max="3" width="11.7109375" customWidth="1"/>
    <col min="4" max="9" width="0" hidden="1" customWidth="1"/>
    <col min="10" max="10" width="13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45" x14ac:dyDescent="0.25">
      <c r="A2" s="1"/>
      <c r="B2" s="1"/>
      <c r="C2" s="3" t="s">
        <v>94</v>
      </c>
      <c r="E2" s="1"/>
      <c r="F2" s="1"/>
      <c r="G2" s="1"/>
      <c r="H2" s="1"/>
      <c r="I2" s="1"/>
      <c r="J2" s="13">
        <f>52+113+372+1559+3758+3759</f>
        <v>9613</v>
      </c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2" t="s">
        <v>7</v>
      </c>
      <c r="B6" s="2" t="s">
        <v>9</v>
      </c>
      <c r="C6" s="2" t="s">
        <v>11</v>
      </c>
      <c r="D6" s="2"/>
      <c r="E6" s="2" t="s">
        <v>85</v>
      </c>
      <c r="F6" s="2"/>
      <c r="G6" s="2"/>
      <c r="H6" s="2"/>
      <c r="I6" s="2" t="s">
        <v>12</v>
      </c>
    </row>
    <row r="7" spans="1:10" x14ac:dyDescent="0.25">
      <c r="A7" s="2"/>
      <c r="B7" s="2"/>
      <c r="C7" s="2"/>
      <c r="D7" s="2"/>
      <c r="E7" s="2" t="s">
        <v>86</v>
      </c>
      <c r="F7" s="2" t="s">
        <v>84</v>
      </c>
      <c r="G7" s="2" t="s">
        <v>87</v>
      </c>
      <c r="H7" s="2"/>
      <c r="I7" s="2"/>
    </row>
    <row r="8" spans="1:10" ht="56.25" x14ac:dyDescent="0.25">
      <c r="A8" s="2"/>
      <c r="B8" s="2"/>
      <c r="C8" s="3" t="s">
        <v>83</v>
      </c>
      <c r="D8" s="3" t="s">
        <v>84</v>
      </c>
      <c r="E8" s="2"/>
      <c r="F8" s="2"/>
      <c r="G8" s="3" t="s">
        <v>83</v>
      </c>
      <c r="H8" s="3" t="s">
        <v>84</v>
      </c>
      <c r="I8" s="2"/>
      <c r="J8" s="3" t="s">
        <v>93</v>
      </c>
    </row>
    <row r="9" spans="1:10" x14ac:dyDescent="0.25">
      <c r="A9" s="3" t="s">
        <v>8</v>
      </c>
      <c r="B9" s="3" t="s">
        <v>10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8"/>
    </row>
    <row r="10" spans="1:10" x14ac:dyDescent="0.25">
      <c r="A10" s="4" t="s">
        <v>13</v>
      </c>
      <c r="B10" s="5" t="s">
        <v>14</v>
      </c>
      <c r="C10" s="6">
        <v>1738</v>
      </c>
      <c r="D10" s="6">
        <v>445</v>
      </c>
      <c r="E10" s="6">
        <v>31</v>
      </c>
      <c r="F10" s="6">
        <v>19</v>
      </c>
      <c r="G10" s="6">
        <v>24</v>
      </c>
      <c r="H10" s="6">
        <v>12</v>
      </c>
      <c r="I10" s="6">
        <v>52</v>
      </c>
      <c r="J10" s="9">
        <f>C10*1000/9613</f>
        <v>180.79683761572869</v>
      </c>
    </row>
    <row r="11" spans="1:10" ht="23.25" x14ac:dyDescent="0.25">
      <c r="A11" s="4" t="s">
        <v>15</v>
      </c>
      <c r="B11" s="5" t="s">
        <v>16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9"/>
    </row>
    <row r="12" spans="1:10" x14ac:dyDescent="0.25">
      <c r="A12" s="4" t="s">
        <v>17</v>
      </c>
      <c r="B12" s="5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9"/>
    </row>
    <row r="13" spans="1:10" ht="23.25" x14ac:dyDescent="0.25">
      <c r="A13" s="4" t="s">
        <v>19</v>
      </c>
      <c r="B13" s="5" t="s">
        <v>20</v>
      </c>
      <c r="C13" s="6">
        <v>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9">
        <f t="shared" ref="J11:J44" si="0">C13*1000/9613</f>
        <v>0.1040257983980027</v>
      </c>
    </row>
    <row r="14" spans="1:10" ht="23.25" x14ac:dyDescent="0.25">
      <c r="A14" s="4" t="s">
        <v>21</v>
      </c>
      <c r="B14" s="5" t="s">
        <v>22</v>
      </c>
      <c r="C14" s="6">
        <v>211</v>
      </c>
      <c r="D14" s="6">
        <v>22</v>
      </c>
      <c r="E14" s="6">
        <v>7</v>
      </c>
      <c r="F14" s="6">
        <v>3</v>
      </c>
      <c r="G14" s="6">
        <v>7</v>
      </c>
      <c r="H14" s="6">
        <v>3</v>
      </c>
      <c r="I14" s="6">
        <v>0</v>
      </c>
      <c r="J14" s="9">
        <f t="shared" si="0"/>
        <v>21.949443461978571</v>
      </c>
    </row>
    <row r="15" spans="1:10" ht="23.25" x14ac:dyDescent="0.25">
      <c r="A15" s="4" t="s">
        <v>23</v>
      </c>
      <c r="B15" s="5" t="s">
        <v>24</v>
      </c>
      <c r="C15" s="6">
        <v>2317</v>
      </c>
      <c r="D15" s="6">
        <v>857</v>
      </c>
      <c r="E15" s="6">
        <v>22</v>
      </c>
      <c r="F15" s="6">
        <v>16</v>
      </c>
      <c r="G15" s="6">
        <v>15</v>
      </c>
      <c r="H15" s="6">
        <v>9</v>
      </c>
      <c r="I15" s="6">
        <v>52</v>
      </c>
      <c r="J15" s="9">
        <f t="shared" si="0"/>
        <v>241.02777488817227</v>
      </c>
    </row>
    <row r="16" spans="1:10" ht="23.25" x14ac:dyDescent="0.25">
      <c r="A16" s="4" t="s">
        <v>25</v>
      </c>
      <c r="B16" s="5" t="s">
        <v>26</v>
      </c>
      <c r="C16" s="6">
        <v>187</v>
      </c>
      <c r="D16" s="6">
        <v>24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9">
        <f t="shared" si="0"/>
        <v>19.452824300426506</v>
      </c>
    </row>
    <row r="17" spans="1:10" x14ac:dyDescent="0.25">
      <c r="A17" s="4" t="s">
        <v>27</v>
      </c>
      <c r="B17" s="5" t="s">
        <v>28</v>
      </c>
      <c r="C17" s="6">
        <v>268</v>
      </c>
      <c r="D17" s="6">
        <v>10</v>
      </c>
      <c r="E17" s="6">
        <v>1</v>
      </c>
      <c r="F17" s="6">
        <v>1</v>
      </c>
      <c r="G17" s="6">
        <v>1</v>
      </c>
      <c r="H17" s="6">
        <v>1</v>
      </c>
      <c r="I17" s="6">
        <v>0</v>
      </c>
      <c r="J17" s="9">
        <f t="shared" si="0"/>
        <v>27.878913970664726</v>
      </c>
    </row>
    <row r="18" spans="1:10" ht="23.25" x14ac:dyDescent="0.25">
      <c r="A18" s="4" t="s">
        <v>29</v>
      </c>
      <c r="B18" s="5" t="s">
        <v>30</v>
      </c>
      <c r="C18" s="6">
        <v>2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0</v>
      </c>
      <c r="J18" s="9">
        <f t="shared" si="0"/>
        <v>0.20805159679600541</v>
      </c>
    </row>
    <row r="19" spans="1:10" ht="23.25" x14ac:dyDescent="0.25">
      <c r="A19" s="4" t="s">
        <v>31</v>
      </c>
      <c r="B19" s="5" t="s">
        <v>32</v>
      </c>
      <c r="C19" s="6">
        <v>18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9">
        <f t="shared" si="0"/>
        <v>1.8724643711640487</v>
      </c>
    </row>
    <row r="20" spans="1:10" ht="23.25" x14ac:dyDescent="0.25">
      <c r="A20" s="4" t="s">
        <v>33</v>
      </c>
      <c r="B20" s="5" t="s">
        <v>34</v>
      </c>
      <c r="C20" s="6">
        <v>157</v>
      </c>
      <c r="D20" s="6">
        <v>18</v>
      </c>
      <c r="E20" s="6">
        <v>3</v>
      </c>
      <c r="F20" s="6">
        <v>2</v>
      </c>
      <c r="G20" s="6">
        <v>3</v>
      </c>
      <c r="H20" s="6">
        <v>2</v>
      </c>
      <c r="I20" s="6">
        <v>51</v>
      </c>
      <c r="J20" s="9">
        <f t="shared" si="0"/>
        <v>16.332050348486426</v>
      </c>
    </row>
    <row r="21" spans="1:10" ht="23.25" x14ac:dyDescent="0.25">
      <c r="A21" s="4" t="s">
        <v>35</v>
      </c>
      <c r="B21" s="5" t="s">
        <v>36</v>
      </c>
      <c r="C21" s="6">
        <v>344</v>
      </c>
      <c r="D21" s="6">
        <v>223</v>
      </c>
      <c r="E21" s="6">
        <v>5</v>
      </c>
      <c r="F21" s="6">
        <v>3</v>
      </c>
      <c r="G21" s="6">
        <v>5</v>
      </c>
      <c r="H21" s="6">
        <v>3</v>
      </c>
      <c r="I21" s="6">
        <v>1</v>
      </c>
      <c r="J21" s="9">
        <f t="shared" si="0"/>
        <v>35.784874648912933</v>
      </c>
    </row>
    <row r="22" spans="1:10" ht="23.25" x14ac:dyDescent="0.25">
      <c r="A22" s="4" t="s">
        <v>37</v>
      </c>
      <c r="B22" s="5" t="s">
        <v>38</v>
      </c>
      <c r="C22" s="6">
        <v>188</v>
      </c>
      <c r="D22" s="6">
        <v>139</v>
      </c>
      <c r="E22" s="6">
        <v>2</v>
      </c>
      <c r="F22" s="6">
        <v>1</v>
      </c>
      <c r="G22" s="6">
        <v>2</v>
      </c>
      <c r="H22" s="6">
        <v>1</v>
      </c>
      <c r="I22" s="6">
        <v>0</v>
      </c>
      <c r="J22" s="9">
        <f t="shared" si="0"/>
        <v>19.556850098824508</v>
      </c>
    </row>
    <row r="23" spans="1:10" x14ac:dyDescent="0.25">
      <c r="A23" s="4" t="s">
        <v>39</v>
      </c>
      <c r="B23" s="5" t="s">
        <v>40</v>
      </c>
      <c r="C23" s="6">
        <v>27</v>
      </c>
      <c r="D23" s="6">
        <v>8</v>
      </c>
      <c r="E23" s="6">
        <v>1</v>
      </c>
      <c r="F23" s="6">
        <v>1</v>
      </c>
      <c r="G23" s="6">
        <v>1</v>
      </c>
      <c r="H23" s="6">
        <v>1</v>
      </c>
      <c r="I23" s="6">
        <v>0</v>
      </c>
      <c r="J23" s="9">
        <f t="shared" si="0"/>
        <v>2.8086965567460731</v>
      </c>
    </row>
    <row r="24" spans="1:10" ht="23.25" x14ac:dyDescent="0.25">
      <c r="A24" s="4" t="s">
        <v>41</v>
      </c>
      <c r="B24" s="5" t="s">
        <v>42</v>
      </c>
      <c r="C24" s="6">
        <v>22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9">
        <f t="shared" si="0"/>
        <v>2.2885675647560597</v>
      </c>
    </row>
    <row r="25" spans="1:10" ht="23.25" x14ac:dyDescent="0.25">
      <c r="A25" s="4" t="s">
        <v>43</v>
      </c>
      <c r="B25" s="5" t="s">
        <v>44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9"/>
    </row>
    <row r="26" spans="1:10" x14ac:dyDescent="0.25">
      <c r="A26" s="4" t="s">
        <v>45</v>
      </c>
      <c r="B26" s="5" t="s">
        <v>46</v>
      </c>
      <c r="C26" s="6">
        <v>4</v>
      </c>
      <c r="D26" s="6">
        <v>3</v>
      </c>
      <c r="E26" s="6">
        <v>1</v>
      </c>
      <c r="F26" s="6">
        <v>1</v>
      </c>
      <c r="G26" s="6">
        <v>1</v>
      </c>
      <c r="H26" s="6">
        <v>1</v>
      </c>
      <c r="I26" s="6">
        <v>0</v>
      </c>
      <c r="J26" s="9">
        <f t="shared" si="0"/>
        <v>0.41610319359201081</v>
      </c>
    </row>
    <row r="27" spans="1:10" ht="23.25" x14ac:dyDescent="0.25">
      <c r="A27" s="4" t="s">
        <v>47</v>
      </c>
      <c r="B27" s="5" t="s">
        <v>48</v>
      </c>
      <c r="C27" s="6">
        <v>100</v>
      </c>
      <c r="D27" s="6">
        <v>40</v>
      </c>
      <c r="E27" s="6">
        <v>5</v>
      </c>
      <c r="F27" s="6">
        <v>2</v>
      </c>
      <c r="G27" s="6">
        <v>4</v>
      </c>
      <c r="H27" s="6">
        <v>1</v>
      </c>
      <c r="I27" s="6">
        <v>0</v>
      </c>
      <c r="J27" s="9">
        <f t="shared" si="0"/>
        <v>10.402579839800271</v>
      </c>
    </row>
    <row r="28" spans="1:10" ht="23.25" x14ac:dyDescent="0.25">
      <c r="A28" s="4" t="s">
        <v>49</v>
      </c>
      <c r="B28" s="5" t="s">
        <v>50</v>
      </c>
      <c r="C28" s="6">
        <v>1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9">
        <f t="shared" si="0"/>
        <v>0.1040257983980027</v>
      </c>
    </row>
    <row r="29" spans="1:10" ht="23.25" x14ac:dyDescent="0.25">
      <c r="A29" s="4" t="s">
        <v>51</v>
      </c>
      <c r="B29" s="5" t="s">
        <v>52</v>
      </c>
      <c r="C29" s="6">
        <v>10</v>
      </c>
      <c r="D29" s="6">
        <v>10</v>
      </c>
      <c r="E29" s="6">
        <v>5</v>
      </c>
      <c r="F29" s="6">
        <v>5</v>
      </c>
      <c r="G29" s="6">
        <v>2</v>
      </c>
      <c r="H29" s="6">
        <v>2</v>
      </c>
      <c r="I29" s="6">
        <v>0</v>
      </c>
      <c r="J29" s="9">
        <f t="shared" si="0"/>
        <v>1.040257983980027</v>
      </c>
    </row>
    <row r="30" spans="1:10" x14ac:dyDescent="0.25">
      <c r="A30" s="4" t="s">
        <v>53</v>
      </c>
      <c r="B30" s="5" t="s">
        <v>54</v>
      </c>
      <c r="C30" s="6">
        <v>4</v>
      </c>
      <c r="D30" s="6">
        <v>1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9">
        <f t="shared" si="0"/>
        <v>0.41610319359201081</v>
      </c>
    </row>
    <row r="31" spans="1:10" ht="23.25" x14ac:dyDescent="0.25">
      <c r="A31" s="4" t="s">
        <v>55</v>
      </c>
      <c r="B31" s="5" t="s">
        <v>56</v>
      </c>
      <c r="C31" s="6">
        <v>65</v>
      </c>
      <c r="D31" s="6">
        <v>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9">
        <f t="shared" si="0"/>
        <v>6.7616768958701758</v>
      </c>
    </row>
    <row r="32" spans="1:10" ht="23.25" x14ac:dyDescent="0.25">
      <c r="A32" s="4" t="s">
        <v>57</v>
      </c>
      <c r="B32" s="5" t="s">
        <v>58</v>
      </c>
      <c r="C32" s="6">
        <v>415</v>
      </c>
      <c r="D32" s="6">
        <v>151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9">
        <f t="shared" si="0"/>
        <v>43.170706335171126</v>
      </c>
    </row>
    <row r="33" spans="1:10" ht="23.25" x14ac:dyDescent="0.25">
      <c r="A33" s="4" t="s">
        <v>59</v>
      </c>
      <c r="B33" s="5" t="s">
        <v>60</v>
      </c>
      <c r="C33" s="6">
        <v>49</v>
      </c>
      <c r="D33" s="6">
        <v>38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9">
        <f t="shared" si="0"/>
        <v>5.0972641215021328</v>
      </c>
    </row>
    <row r="34" spans="1:10" x14ac:dyDescent="0.25">
      <c r="A34" s="4" t="s">
        <v>61</v>
      </c>
      <c r="B34" s="5" t="s">
        <v>62</v>
      </c>
      <c r="C34" s="6">
        <v>11</v>
      </c>
      <c r="D34" s="6">
        <v>3</v>
      </c>
      <c r="E34" s="6">
        <v>1</v>
      </c>
      <c r="F34" s="6">
        <v>1</v>
      </c>
      <c r="G34" s="6">
        <v>0</v>
      </c>
      <c r="H34" s="6">
        <v>0</v>
      </c>
      <c r="I34" s="6">
        <v>0</v>
      </c>
      <c r="J34" s="9">
        <f t="shared" si="0"/>
        <v>1.1442837823780299</v>
      </c>
    </row>
    <row r="35" spans="1:10" ht="23.25" x14ac:dyDescent="0.25">
      <c r="A35" s="4" t="s">
        <v>63</v>
      </c>
      <c r="B35" s="5" t="s">
        <v>64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9"/>
    </row>
    <row r="36" spans="1:10" ht="23.25" x14ac:dyDescent="0.25">
      <c r="A36" s="4" t="s">
        <v>65</v>
      </c>
      <c r="B36" s="5" t="s">
        <v>66</v>
      </c>
      <c r="C36" s="6">
        <v>3</v>
      </c>
      <c r="D36" s="6">
        <v>3</v>
      </c>
      <c r="E36" s="6">
        <v>1</v>
      </c>
      <c r="F36" s="6">
        <v>1</v>
      </c>
      <c r="G36" s="6">
        <v>0</v>
      </c>
      <c r="H36" s="6">
        <v>0</v>
      </c>
      <c r="I36" s="6">
        <v>0</v>
      </c>
      <c r="J36" s="9">
        <f t="shared" si="0"/>
        <v>0.31207739519400812</v>
      </c>
    </row>
    <row r="37" spans="1:10" x14ac:dyDescent="0.25">
      <c r="A37" s="4" t="s">
        <v>67</v>
      </c>
      <c r="B37" s="5" t="s">
        <v>68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9"/>
    </row>
    <row r="38" spans="1:10" ht="23.25" x14ac:dyDescent="0.25">
      <c r="A38" s="4" t="s">
        <v>69</v>
      </c>
      <c r="B38" s="5" t="s">
        <v>70</v>
      </c>
      <c r="C38" s="6">
        <v>577</v>
      </c>
      <c r="D38" s="6">
        <v>285</v>
      </c>
      <c r="E38" s="6">
        <v>2</v>
      </c>
      <c r="F38" s="6">
        <v>2</v>
      </c>
      <c r="G38" s="6">
        <v>0</v>
      </c>
      <c r="H38" s="6">
        <v>0</v>
      </c>
      <c r="I38" s="6">
        <v>0</v>
      </c>
      <c r="J38" s="9">
        <f t="shared" si="0"/>
        <v>60.022885675647558</v>
      </c>
    </row>
    <row r="39" spans="1:10" x14ac:dyDescent="0.25">
      <c r="A39" s="4" t="s">
        <v>71</v>
      </c>
      <c r="B39" s="5" t="s">
        <v>72</v>
      </c>
      <c r="C39" s="6">
        <v>129</v>
      </c>
      <c r="D39" s="6">
        <v>46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9">
        <f t="shared" si="0"/>
        <v>13.41932799334235</v>
      </c>
    </row>
    <row r="40" spans="1:10" x14ac:dyDescent="0.25">
      <c r="A40" s="4" t="s">
        <v>73</v>
      </c>
      <c r="B40" s="5" t="s">
        <v>74</v>
      </c>
      <c r="C40" s="6">
        <v>25</v>
      </c>
      <c r="D40" s="6">
        <v>3</v>
      </c>
      <c r="E40" s="6">
        <v>2</v>
      </c>
      <c r="F40" s="6">
        <v>0</v>
      </c>
      <c r="G40" s="6">
        <v>2</v>
      </c>
      <c r="H40" s="6">
        <v>0</v>
      </c>
      <c r="I40" s="6">
        <v>0</v>
      </c>
      <c r="J40" s="9">
        <f t="shared" si="0"/>
        <v>2.6006449599500678</v>
      </c>
    </row>
    <row r="41" spans="1:10" ht="23.25" x14ac:dyDescent="0.25">
      <c r="A41" s="4" t="s">
        <v>75</v>
      </c>
      <c r="B41" s="5" t="s">
        <v>76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9"/>
    </row>
    <row r="42" spans="1:10" x14ac:dyDescent="0.25">
      <c r="A42" s="4" t="s">
        <v>77</v>
      </c>
      <c r="B42" s="5" t="s">
        <v>78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9"/>
    </row>
    <row r="43" spans="1:10" ht="23.25" x14ac:dyDescent="0.25">
      <c r="A43" s="4" t="s">
        <v>79</v>
      </c>
      <c r="B43" s="5" t="s">
        <v>80</v>
      </c>
      <c r="C43" s="6">
        <v>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9">
        <f t="shared" si="0"/>
        <v>0.20805159679600541</v>
      </c>
    </row>
    <row r="44" spans="1:10" ht="23.25" x14ac:dyDescent="0.25">
      <c r="A44" s="4" t="s">
        <v>81</v>
      </c>
      <c r="B44" s="5" t="s">
        <v>82</v>
      </c>
      <c r="C44" s="6">
        <v>124</v>
      </c>
      <c r="D44" s="6">
        <v>7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9">
        <f t="shared" si="0"/>
        <v>12.899199001352335</v>
      </c>
    </row>
  </sheetData>
  <mergeCells count="8">
    <mergeCell ref="I6:I8"/>
    <mergeCell ref="A6:A8"/>
    <mergeCell ref="B6:B8"/>
    <mergeCell ref="C6:D7"/>
    <mergeCell ref="E6:H6"/>
    <mergeCell ref="E7:E8"/>
    <mergeCell ref="F7:F8"/>
    <mergeCell ref="G7:H7"/>
  </mergeCells>
  <conditionalFormatting sqref="J11:J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всього</vt:lpstr>
      <vt:lpstr>до 999</vt:lpstr>
      <vt:lpstr>1000 и более</vt:lpstr>
      <vt:lpstr>nar_wse</vt:lpstr>
      <vt:lpstr>nedon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LP</cp:lastModifiedBy>
  <dcterms:created xsi:type="dcterms:W3CDTF">2021-04-06T10:13:44Z</dcterms:created>
  <dcterms:modified xsi:type="dcterms:W3CDTF">2021-04-07T10:44:49Z</dcterms:modified>
</cp:coreProperties>
</file>